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Final Account" sheetId="1" r:id="rId1"/>
  </sheets>
  <definedNames>
    <definedName name="_xlnm.Print_Area" localSheetId="0">'Final Account'!$A$1:$E$44</definedName>
  </definedNames>
  <calcPr fullCalcOnLoad="1"/>
</workbook>
</file>

<file path=xl/sharedStrings.xml><?xml version="1.0" encoding="utf-8"?>
<sst xmlns="http://schemas.openxmlformats.org/spreadsheetml/2006/main" count="44" uniqueCount="43">
  <si>
    <t>tie Deductions</t>
  </si>
  <si>
    <t>Previously Paid</t>
  </si>
  <si>
    <t>Amount Due</t>
  </si>
  <si>
    <t>Items Agreed Prior to Mediation</t>
  </si>
  <si>
    <t>tie Cert. 43</t>
  </si>
  <si>
    <t>Subtotal</t>
  </si>
  <si>
    <t>Work site measurement</t>
  </si>
  <si>
    <t>Change Controls Previously Agreed</t>
  </si>
  <si>
    <t xml:space="preserve">Pre-Construction Services </t>
  </si>
  <si>
    <t>Preliminaries</t>
  </si>
  <si>
    <t>Work Site Measurement</t>
  </si>
  <si>
    <t>Change Controls Not Agreed</t>
  </si>
  <si>
    <t>Under Pressure Water Connections</t>
  </si>
  <si>
    <t xml:space="preserve">Multiple Trenches </t>
  </si>
  <si>
    <t>Gas Connections within diversions</t>
  </si>
  <si>
    <t>Gas By-pass</t>
  </si>
  <si>
    <t>CCTV Surveys</t>
  </si>
  <si>
    <t>Logistic support</t>
  </si>
  <si>
    <t>Gas Main at Mound</t>
  </si>
  <si>
    <t>Utility Abandonment</t>
  </si>
  <si>
    <t>A8 Sewer</t>
  </si>
  <si>
    <t>Rhino Barrier</t>
  </si>
  <si>
    <t>Surplus Materials</t>
  </si>
  <si>
    <t>Settlement No2 residual matters</t>
  </si>
  <si>
    <t>Enabling Works</t>
  </si>
  <si>
    <t>Gain Share</t>
  </si>
  <si>
    <t>Incentivisation</t>
  </si>
  <si>
    <t>Indices</t>
  </si>
  <si>
    <t>Schedule 4 Rates and Prices claim</t>
  </si>
  <si>
    <t>Sub-total</t>
  </si>
  <si>
    <t>Gogar Depot</t>
  </si>
  <si>
    <t>Entitlement up to September 2008</t>
  </si>
  <si>
    <t>Other (WS)</t>
  </si>
  <si>
    <t xml:space="preserve">Water Supply Connections </t>
  </si>
  <si>
    <t>NPO (CC198 &amp; Other)</t>
  </si>
  <si>
    <t>Amount</t>
  </si>
  <si>
    <t>A150 MUDFA Final Account Following Minute of Agreement Dated 10th November 2010</t>
  </si>
  <si>
    <t>Item</t>
  </si>
  <si>
    <t>Agreed in Mediation</t>
  </si>
  <si>
    <t>Items Previously Not Agreed</t>
  </si>
  <si>
    <t>Resolution of Above Items in Mediation</t>
  </si>
  <si>
    <t>CUS Application 43</t>
  </si>
  <si>
    <t xml:space="preserve">Total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</si>
</sst>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&quot;£&quot;#,##0"/>
    <numFmt numFmtId="166" formatCode="#,##0.00_ ;[Red]\-#,##0.00\ "/>
    <numFmt numFmtId="167" formatCode="#,##0;[Red]\(#,##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top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10" xfId="0" applyFont="1" applyBorder="1" applyAlignment="1">
      <alignment vertical="top"/>
    </xf>
    <xf numFmtId="166" fontId="7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166" fontId="6" fillId="0" borderId="13" xfId="0" applyNumberFormat="1" applyFont="1" applyBorder="1" applyAlignment="1">
      <alignment vertical="top"/>
    </xf>
    <xf numFmtId="0" fontId="8" fillId="0" borderId="14" xfId="0" applyFont="1" applyBorder="1" applyAlignment="1">
      <alignment/>
    </xf>
    <xf numFmtId="166" fontId="5" fillId="0" borderId="15" xfId="0" applyNumberFormat="1" applyFont="1" applyBorder="1" applyAlignment="1">
      <alignment vertical="top"/>
    </xf>
    <xf numFmtId="166" fontId="5" fillId="0" borderId="16" xfId="0" applyNumberFormat="1" applyFont="1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vertical="top"/>
    </xf>
    <xf numFmtId="166" fontId="5" fillId="0" borderId="19" xfId="0" applyNumberFormat="1" applyFont="1" applyBorder="1" applyAlignment="1">
      <alignment vertical="top"/>
    </xf>
    <xf numFmtId="166" fontId="5" fillId="0" borderId="20" xfId="0" applyNumberFormat="1" applyFont="1" applyBorder="1" applyAlignment="1">
      <alignment vertical="top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66" fontId="4" fillId="0" borderId="19" xfId="0" applyNumberFormat="1" applyFont="1" applyBorder="1" applyAlignment="1">
      <alignment/>
    </xf>
    <xf numFmtId="166" fontId="4" fillId="0" borderId="20" xfId="63" applyNumberFormat="1" applyFont="1" applyBorder="1">
      <alignment/>
      <protection/>
    </xf>
    <xf numFmtId="0" fontId="6" fillId="0" borderId="19" xfId="0" applyFont="1" applyBorder="1" applyAlignment="1">
      <alignment/>
    </xf>
    <xf numFmtId="166" fontId="4" fillId="0" borderId="21" xfId="0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9" fillId="0" borderId="19" xfId="0" applyFont="1" applyBorder="1" applyAlignment="1">
      <alignment/>
    </xf>
    <xf numFmtId="166" fontId="4" fillId="0" borderId="20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10" fillId="0" borderId="19" xfId="0" applyFont="1" applyFill="1" applyBorder="1" applyAlignment="1">
      <alignment/>
    </xf>
    <xf numFmtId="166" fontId="4" fillId="0" borderId="21" xfId="63" applyNumberFormat="1" applyFont="1" applyBorder="1">
      <alignment/>
      <protection/>
    </xf>
    <xf numFmtId="166" fontId="4" fillId="0" borderId="21" xfId="63" applyNumberFormat="1" applyFont="1" applyBorder="1" applyAlignment="1">
      <alignment vertical="center"/>
      <protection/>
    </xf>
    <xf numFmtId="0" fontId="8" fillId="0" borderId="17" xfId="0" applyFont="1" applyFill="1" applyBorder="1" applyAlignment="1">
      <alignment/>
    </xf>
    <xf numFmtId="0" fontId="9" fillId="0" borderId="22" xfId="0" applyFont="1" applyBorder="1" applyAlignment="1">
      <alignment/>
    </xf>
    <xf numFmtId="166" fontId="4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166" fontId="4" fillId="0" borderId="26" xfId="0" applyNumberFormat="1" applyFont="1" applyBorder="1" applyAlignment="1">
      <alignment/>
    </xf>
    <xf numFmtId="166" fontId="4" fillId="0" borderId="27" xfId="63" applyNumberFormat="1" applyFont="1" applyBorder="1">
      <alignment/>
      <protection/>
    </xf>
    <xf numFmtId="166" fontId="4" fillId="0" borderId="28" xfId="0" applyNumberFormat="1" applyFont="1" applyBorder="1" applyAlignment="1">
      <alignment/>
    </xf>
    <xf numFmtId="166" fontId="4" fillId="0" borderId="21" xfId="0" applyNumberFormat="1" applyFont="1" applyFill="1" applyBorder="1" applyAlignment="1">
      <alignment/>
    </xf>
    <xf numFmtId="166" fontId="4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66" fontId="4" fillId="0" borderId="31" xfId="0" applyNumberFormat="1" applyFont="1" applyBorder="1" applyAlignment="1">
      <alignment/>
    </xf>
    <xf numFmtId="166" fontId="4" fillId="0" borderId="32" xfId="63" applyNumberFormat="1" applyFont="1" applyBorder="1">
      <alignment/>
      <protection/>
    </xf>
    <xf numFmtId="0" fontId="6" fillId="0" borderId="23" xfId="0" applyFont="1" applyBorder="1" applyAlignment="1">
      <alignment/>
    </xf>
    <xf numFmtId="0" fontId="6" fillId="0" borderId="33" xfId="0" applyFont="1" applyBorder="1" applyAlignment="1">
      <alignment/>
    </xf>
    <xf numFmtId="0" fontId="9" fillId="0" borderId="23" xfId="0" applyFont="1" applyBorder="1" applyAlignment="1">
      <alignment horizontal="right"/>
    </xf>
    <xf numFmtId="0" fontId="9" fillId="0" borderId="34" xfId="0" applyFont="1" applyFill="1" applyBorder="1" applyAlignment="1">
      <alignment/>
    </xf>
    <xf numFmtId="166" fontId="11" fillId="0" borderId="35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166" fontId="4" fillId="0" borderId="36" xfId="63" applyNumberFormat="1" applyFont="1" applyBorder="1">
      <alignment/>
      <protection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66" fontId="4" fillId="0" borderId="39" xfId="0" applyNumberFormat="1" applyFont="1" applyBorder="1" applyAlignment="1">
      <alignment horizontal="right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166" fontId="5" fillId="0" borderId="42" xfId="0" applyNumberFormat="1" applyFont="1" applyBorder="1" applyAlignment="1">
      <alignment horizontal="right"/>
    </xf>
    <xf numFmtId="166" fontId="5" fillId="0" borderId="43" xfId="63" applyNumberFormat="1" applyFont="1" applyBorder="1">
      <alignment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17" xfId="0" applyFont="1" applyFill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6" fontId="4" fillId="0" borderId="20" xfId="63" applyNumberFormat="1" applyFont="1" applyFill="1" applyBorder="1">
      <alignment/>
      <protection/>
    </xf>
    <xf numFmtId="166" fontId="4" fillId="0" borderId="44" xfId="63" applyNumberFormat="1" applyFont="1" applyFill="1" applyBorder="1">
      <alignment/>
      <protection/>
    </xf>
    <xf numFmtId="166" fontId="4" fillId="0" borderId="27" xfId="63" applyNumberFormat="1" applyFont="1" applyFill="1" applyBorder="1">
      <alignment/>
      <protection/>
    </xf>
    <xf numFmtId="166" fontId="5" fillId="0" borderId="44" xfId="63" applyNumberFormat="1" applyFont="1" applyBorder="1" applyAlignment="1">
      <alignment/>
      <protection/>
    </xf>
    <xf numFmtId="0" fontId="43" fillId="0" borderId="16" xfId="0" applyFont="1" applyBorder="1" applyAlignment="1">
      <alignment/>
    </xf>
    <xf numFmtId="0" fontId="28" fillId="0" borderId="23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43" fillId="0" borderId="45" xfId="0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5" fillId="0" borderId="46" xfId="0" applyNumberFormat="1" applyFont="1" applyBorder="1" applyAlignment="1">
      <alignment/>
    </xf>
    <xf numFmtId="166" fontId="5" fillId="0" borderId="47" xfId="0" applyNumberFormat="1" applyFont="1" applyBorder="1" applyAlignment="1">
      <alignment/>
    </xf>
    <xf numFmtId="166" fontId="5" fillId="0" borderId="48" xfId="0" applyNumberFormat="1" applyFont="1" applyBorder="1" applyAlignment="1">
      <alignment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 horizontal="right"/>
    </xf>
    <xf numFmtId="166" fontId="5" fillId="0" borderId="52" xfId="0" applyNumberFormat="1" applyFont="1" applyBorder="1" applyAlignment="1">
      <alignment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15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4 2" xfId="61"/>
    <cellStyle name="Normal 4_Principle-Difference Summary current" xfId="62"/>
    <cellStyle name="Normal_Disputed Certificate 43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PageLayoutView="0" workbookViewId="0" topLeftCell="A2">
      <selection activeCell="I10" sqref="I10"/>
    </sheetView>
  </sheetViews>
  <sheetFormatPr defaultColWidth="9.140625" defaultRowHeight="15"/>
  <cols>
    <col min="1" max="1" width="15.7109375" style="0" customWidth="1"/>
    <col min="2" max="2" width="30.00390625" style="0" customWidth="1"/>
    <col min="3" max="3" width="18.7109375" style="0" customWidth="1"/>
    <col min="4" max="4" width="14.57421875" style="5" customWidth="1"/>
    <col min="5" max="5" width="16.140625" style="5" customWidth="1"/>
  </cols>
  <sheetData>
    <row r="1" spans="1:5" ht="15">
      <c r="A1" s="62" t="s">
        <v>36</v>
      </c>
      <c r="B1" s="63"/>
      <c r="C1" s="63"/>
      <c r="D1" s="63"/>
      <c r="E1" s="63"/>
    </row>
    <row r="2" spans="1:5" ht="15.75">
      <c r="A2" s="58"/>
      <c r="B2" s="59"/>
      <c r="C2" s="61"/>
      <c r="D2" s="59"/>
      <c r="E2" s="59"/>
    </row>
    <row r="3" spans="1:4" ht="15" customHeight="1" thickBot="1">
      <c r="A3" s="1"/>
      <c r="B3" s="1"/>
      <c r="C3" s="1"/>
      <c r="D3" s="4"/>
    </row>
    <row r="4" spans="1:5" ht="15.75" thickBot="1">
      <c r="A4" s="6" t="s">
        <v>37</v>
      </c>
      <c r="B4" s="8"/>
      <c r="C4" s="8"/>
      <c r="D4" s="9"/>
      <c r="E4" s="7" t="s">
        <v>35</v>
      </c>
    </row>
    <row r="5" spans="1:5" ht="16.5" customHeight="1">
      <c r="A5" s="10"/>
      <c r="B5" s="3"/>
      <c r="C5" s="3"/>
      <c r="D5" s="11"/>
      <c r="E5" s="12"/>
    </row>
    <row r="6" spans="1:5" ht="16.5" customHeight="1">
      <c r="A6" s="13" t="s">
        <v>3</v>
      </c>
      <c r="B6" s="14"/>
      <c r="C6" s="14"/>
      <c r="D6" s="15"/>
      <c r="E6" s="16"/>
    </row>
    <row r="7" spans="1:5" ht="16.5" customHeight="1">
      <c r="A7" s="17" t="s">
        <v>8</v>
      </c>
      <c r="B7" s="18"/>
      <c r="C7" s="18"/>
      <c r="D7" s="19"/>
      <c r="E7" s="64">
        <v>987610.6</v>
      </c>
    </row>
    <row r="8" spans="1:5" ht="16.5" customHeight="1">
      <c r="A8" s="17" t="s">
        <v>9</v>
      </c>
      <c r="B8" s="18"/>
      <c r="C8" s="18"/>
      <c r="D8" s="19"/>
      <c r="E8" s="64">
        <v>8936461.31</v>
      </c>
    </row>
    <row r="9" spans="1:5" ht="16.5" customHeight="1">
      <c r="A9" s="17" t="s">
        <v>25</v>
      </c>
      <c r="B9" s="18"/>
      <c r="C9" s="18"/>
      <c r="D9" s="19"/>
      <c r="E9" s="26">
        <v>256000</v>
      </c>
    </row>
    <row r="10" spans="1:5" ht="16.5" customHeight="1">
      <c r="A10" s="17" t="s">
        <v>27</v>
      </c>
      <c r="B10" s="18"/>
      <c r="C10" s="18"/>
      <c r="D10" s="19"/>
      <c r="E10" s="26">
        <v>1587000</v>
      </c>
    </row>
    <row r="11" spans="1:5" ht="16.5" customHeight="1">
      <c r="A11" s="17" t="s">
        <v>26</v>
      </c>
      <c r="B11" s="18"/>
      <c r="C11" s="18"/>
      <c r="D11" s="19"/>
      <c r="E11" s="26">
        <v>680000</v>
      </c>
    </row>
    <row r="12" spans="1:5" ht="16.5" customHeight="1">
      <c r="A12" s="17" t="s">
        <v>31</v>
      </c>
      <c r="B12" s="18"/>
      <c r="C12" s="18"/>
      <c r="D12" s="19"/>
      <c r="E12" s="26">
        <v>1200000</v>
      </c>
    </row>
    <row r="13" spans="1:5" ht="16.5" customHeight="1">
      <c r="A13" s="17" t="s">
        <v>30</v>
      </c>
      <c r="B13" s="18"/>
      <c r="C13" s="18"/>
      <c r="D13" s="19"/>
      <c r="E13" s="64">
        <v>5288767.61</v>
      </c>
    </row>
    <row r="14" spans="1:5" ht="16.5" customHeight="1">
      <c r="A14" s="60" t="s">
        <v>20</v>
      </c>
      <c r="B14" s="18"/>
      <c r="C14" s="41"/>
      <c r="D14" s="42"/>
      <c r="E14" s="65">
        <v>1835000</v>
      </c>
    </row>
    <row r="15" spans="1:5" ht="16.5" customHeight="1">
      <c r="A15" s="47" t="s">
        <v>23</v>
      </c>
      <c r="B15" s="41"/>
      <c r="C15" s="41"/>
      <c r="D15" s="42"/>
      <c r="E15" s="65">
        <v>5971</v>
      </c>
    </row>
    <row r="16" spans="1:5" ht="16.5" customHeight="1">
      <c r="A16" s="34" t="s">
        <v>7</v>
      </c>
      <c r="B16" s="35"/>
      <c r="C16" s="35"/>
      <c r="D16" s="36"/>
      <c r="E16" s="66">
        <v>10147207.34</v>
      </c>
    </row>
    <row r="17" spans="1:5" ht="16.5" customHeight="1">
      <c r="A17" s="51"/>
      <c r="B17" s="52"/>
      <c r="C17" s="52"/>
      <c r="D17" s="53" t="s">
        <v>5</v>
      </c>
      <c r="E17" s="50">
        <f>SUM(E6:E16)</f>
        <v>30924017.86</v>
      </c>
    </row>
    <row r="18" spans="1:5" ht="16.5" customHeight="1">
      <c r="A18" s="49" t="s">
        <v>10</v>
      </c>
      <c r="B18" s="32"/>
      <c r="C18" s="32"/>
      <c r="D18" s="33"/>
      <c r="E18" s="43"/>
    </row>
    <row r="19" spans="1:5" ht="16.5" customHeight="1">
      <c r="A19" s="34"/>
      <c r="B19" s="35" t="s">
        <v>38</v>
      </c>
      <c r="C19" s="35"/>
      <c r="D19" s="36"/>
      <c r="E19" s="37">
        <v>17152665.28</v>
      </c>
    </row>
    <row r="20" spans="1:5" ht="16.5" customHeight="1" thickBot="1">
      <c r="A20" s="54"/>
      <c r="B20" s="55"/>
      <c r="C20" s="55"/>
      <c r="D20" s="56" t="s">
        <v>5</v>
      </c>
      <c r="E20" s="57">
        <f>E17+E19</f>
        <v>48076683.14</v>
      </c>
    </row>
    <row r="21" spans="1:5" ht="16.5" customHeight="1">
      <c r="A21" s="45" t="s">
        <v>39</v>
      </c>
      <c r="B21" s="44"/>
      <c r="C21" s="69" t="s">
        <v>41</v>
      </c>
      <c r="D21" s="48" t="s">
        <v>4</v>
      </c>
      <c r="E21" s="43"/>
    </row>
    <row r="22" spans="1:5" ht="16.5" customHeight="1">
      <c r="A22" s="17" t="s">
        <v>6</v>
      </c>
      <c r="B22" s="21"/>
      <c r="C22" s="21"/>
      <c r="D22" s="22"/>
      <c r="E22" s="20"/>
    </row>
    <row r="23" spans="1:5" ht="16.5" customHeight="1">
      <c r="A23" s="13"/>
      <c r="B23" s="23" t="s">
        <v>12</v>
      </c>
      <c r="C23" s="81"/>
      <c r="D23" s="22">
        <v>0</v>
      </c>
      <c r="E23" s="67">
        <v>14423316.86</v>
      </c>
    </row>
    <row r="24" spans="1:5" ht="16.5" customHeight="1">
      <c r="A24" s="13"/>
      <c r="B24" s="24" t="s">
        <v>13</v>
      </c>
      <c r="C24" s="82"/>
      <c r="D24" s="22">
        <v>0</v>
      </c>
      <c r="E24" s="68"/>
    </row>
    <row r="25" spans="1:5" ht="16.5" customHeight="1">
      <c r="A25" s="13"/>
      <c r="B25" s="24" t="s">
        <v>14</v>
      </c>
      <c r="C25" s="82"/>
      <c r="D25" s="22">
        <v>0</v>
      </c>
      <c r="E25" s="68"/>
    </row>
    <row r="26" spans="1:5" ht="16.5" customHeight="1">
      <c r="A26" s="17" t="s">
        <v>11</v>
      </c>
      <c r="B26" s="25"/>
      <c r="C26" s="25"/>
      <c r="D26" s="22"/>
      <c r="E26" s="68"/>
    </row>
    <row r="27" spans="1:5" ht="16.5" customHeight="1">
      <c r="A27" s="27"/>
      <c r="B27" s="28" t="s">
        <v>15</v>
      </c>
      <c r="C27" s="82"/>
      <c r="D27" s="29">
        <v>49181</v>
      </c>
      <c r="E27" s="68"/>
    </row>
    <row r="28" spans="1:5" ht="16.5" customHeight="1">
      <c r="A28" s="27"/>
      <c r="B28" s="28" t="s">
        <v>16</v>
      </c>
      <c r="C28" s="82"/>
      <c r="D28" s="29">
        <v>79875</v>
      </c>
      <c r="E28" s="68"/>
    </row>
    <row r="29" spans="1:5" ht="16.5" customHeight="1">
      <c r="A29" s="27"/>
      <c r="B29" s="28" t="s">
        <v>17</v>
      </c>
      <c r="C29" s="82"/>
      <c r="D29" s="30">
        <v>641401</v>
      </c>
      <c r="E29" s="68"/>
    </row>
    <row r="30" spans="1:5" ht="16.5" customHeight="1">
      <c r="A30" s="27"/>
      <c r="B30" s="28" t="s">
        <v>18</v>
      </c>
      <c r="C30" s="82"/>
      <c r="D30" s="30">
        <v>415288</v>
      </c>
      <c r="E30" s="68"/>
    </row>
    <row r="31" spans="1:5" ht="16.5" customHeight="1">
      <c r="A31" s="27"/>
      <c r="B31" s="28" t="s">
        <v>33</v>
      </c>
      <c r="C31" s="82"/>
      <c r="D31" s="30">
        <v>0</v>
      </c>
      <c r="E31" s="68"/>
    </row>
    <row r="32" spans="1:5" ht="16.5" customHeight="1">
      <c r="A32" s="27"/>
      <c r="B32" s="28" t="s">
        <v>19</v>
      </c>
      <c r="C32" s="82"/>
      <c r="D32" s="30">
        <v>0</v>
      </c>
      <c r="E32" s="68"/>
    </row>
    <row r="33" spans="1:5" ht="16.5" customHeight="1">
      <c r="A33" s="27"/>
      <c r="B33" s="28" t="s">
        <v>21</v>
      </c>
      <c r="C33" s="82"/>
      <c r="D33" s="30">
        <v>0</v>
      </c>
      <c r="E33" s="68"/>
    </row>
    <row r="34" spans="1:5" ht="16.5" customHeight="1">
      <c r="A34" s="27"/>
      <c r="B34" s="28" t="s">
        <v>34</v>
      </c>
      <c r="C34" s="82"/>
      <c r="D34" s="30">
        <v>392156</v>
      </c>
      <c r="E34" s="68"/>
    </row>
    <row r="35" spans="1:5" ht="16.5" customHeight="1">
      <c r="A35" s="27"/>
      <c r="B35" s="28" t="s">
        <v>22</v>
      </c>
      <c r="C35" s="82"/>
      <c r="D35" s="29">
        <v>31888</v>
      </c>
      <c r="E35" s="68"/>
    </row>
    <row r="36" spans="1:5" s="2" customFormat="1" ht="16.5" customHeight="1">
      <c r="A36" s="31"/>
      <c r="B36" s="28" t="s">
        <v>32</v>
      </c>
      <c r="C36" s="82"/>
      <c r="D36" s="39">
        <v>0</v>
      </c>
      <c r="E36" s="68"/>
    </row>
    <row r="37" spans="1:5" ht="16.5" customHeight="1">
      <c r="A37" s="17" t="s">
        <v>24</v>
      </c>
      <c r="B37" s="25"/>
      <c r="C37" s="82"/>
      <c r="D37" s="30">
        <v>6582675.998194902</v>
      </c>
      <c r="E37" s="68"/>
    </row>
    <row r="38" spans="1:5" ht="16.5" customHeight="1">
      <c r="A38" s="17" t="s">
        <v>28</v>
      </c>
      <c r="B38" s="25"/>
      <c r="C38" s="82"/>
      <c r="D38" s="22">
        <v>1200000</v>
      </c>
      <c r="E38" s="68"/>
    </row>
    <row r="39" spans="1:5" ht="16.5" customHeight="1">
      <c r="A39" s="17" t="s">
        <v>0</v>
      </c>
      <c r="B39" s="25"/>
      <c r="C39" s="83"/>
      <c r="D39" s="38">
        <v>-1297590.16</v>
      </c>
      <c r="E39" s="68"/>
    </row>
    <row r="40" spans="1:5" ht="16.5" customHeight="1">
      <c r="A40" s="17"/>
      <c r="B40" s="46" t="s">
        <v>29</v>
      </c>
      <c r="C40" s="84">
        <f>SUM(C23:C39)</f>
        <v>0</v>
      </c>
      <c r="D40" s="40">
        <f>SUM(D22:D39)</f>
        <v>8094874.838194903</v>
      </c>
      <c r="E40" s="68"/>
    </row>
    <row r="41" spans="1:5" ht="16.5" customHeight="1" thickBot="1">
      <c r="A41" s="13"/>
      <c r="B41" s="70" t="s">
        <v>40</v>
      </c>
      <c r="C41" s="71"/>
      <c r="D41" s="22"/>
      <c r="E41" s="72"/>
    </row>
    <row r="42" spans="1:5" ht="16.5" customHeight="1" thickBot="1">
      <c r="A42" s="77"/>
      <c r="B42" s="78"/>
      <c r="C42" s="79"/>
      <c r="D42" s="80" t="s">
        <v>42</v>
      </c>
      <c r="E42" s="76">
        <f>SUM(E20:E41)</f>
        <v>62500000</v>
      </c>
    </row>
    <row r="43" spans="1:5" ht="15.75" thickBot="1">
      <c r="A43" s="1"/>
      <c r="D43" s="73" t="s">
        <v>1</v>
      </c>
      <c r="E43" s="75">
        <v>56676756.47</v>
      </c>
    </row>
    <row r="44" spans="4:5" ht="15.75" thickBot="1">
      <c r="D44" s="73" t="s">
        <v>2</v>
      </c>
      <c r="E44" s="74">
        <f>E42-E43</f>
        <v>5823243.530000001</v>
      </c>
    </row>
  </sheetData>
  <sheetProtection/>
  <mergeCells count="2">
    <mergeCell ref="A1:E1"/>
    <mergeCell ref="E23:E41"/>
  </mergeCells>
  <printOptions/>
  <pageMargins left="0.984251968503937" right="0.5118110236220472" top="0.7480314960629921" bottom="0.5511811023622047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PKolon commercial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Kolon</dc:creator>
  <cp:keywords/>
  <dc:description/>
  <cp:lastModifiedBy>Fiona Dunn</cp:lastModifiedBy>
  <cp:lastPrinted>2010-11-15T15:03:23Z</cp:lastPrinted>
  <dcterms:created xsi:type="dcterms:W3CDTF">2010-07-20T19:51:47Z</dcterms:created>
  <dcterms:modified xsi:type="dcterms:W3CDTF">2010-11-19T12:28:51Z</dcterms:modified>
  <cp:category/>
  <cp:version/>
  <cp:contentType/>
  <cp:contentStatus/>
</cp:coreProperties>
</file>