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315" windowHeight="7965"/>
  </bookViews>
  <sheets>
    <sheet name="Summary" sheetId="1" r:id="rId1"/>
    <sheet name="Change backup" sheetId="2" r:id="rId2"/>
    <sheet name="BSC delivered AFC" sheetId="3" r:id="rId3"/>
    <sheet name="BSC COWD (4)" sheetId="4" r:id="rId4"/>
    <sheet name="Non BSC Other (5)" sheetId="5" r:id="rId5"/>
  </sheets>
  <externalReferences>
    <externalReference r:id="rId6"/>
  </externalReferences>
  <definedNames>
    <definedName name="_xlnm._FilterDatabase" localSheetId="2" hidden="1">'BSC delivered AFC'!$A$4:$AC$240</definedName>
    <definedName name="_xlnm._FilterDatabase" localSheetId="1" hidden="1">'Change backup'!$A$3:$M$42</definedName>
    <definedName name="a">[1]Lookup!$A$1:$A$933</definedName>
    <definedName name="_xlnm.Print_Area" localSheetId="3">'BSC COWD (4)'!$A$1:$F$49</definedName>
    <definedName name="_xlnm.Print_Area" localSheetId="2">'BSC delivered AFC'!$A$1:$V$274</definedName>
    <definedName name="_xlnm.Print_Area" localSheetId="1">'Change backup'!$A$1:$I$55</definedName>
    <definedName name="_xlnm.Print_Area" localSheetId="4">'Non BSC Other (5)'!$A$1:$N$25</definedName>
    <definedName name="_xlnm.Print_Area" localSheetId="0">Summary!$A$1:$J$39</definedName>
  </definedNames>
  <calcPr calcId="125725"/>
</workbook>
</file>

<file path=xl/calcChain.xml><?xml version="1.0" encoding="utf-8"?>
<calcChain xmlns="http://schemas.openxmlformats.org/spreadsheetml/2006/main">
  <c r="I28" i="1"/>
  <c r="I27"/>
  <c r="I16"/>
  <c r="I12"/>
  <c r="I29"/>
  <c r="I17"/>
  <c r="I9"/>
  <c r="I4"/>
  <c r="L6"/>
  <c r="F5"/>
  <c r="H46" i="4"/>
  <c r="H48" s="1"/>
  <c r="J29" i="1"/>
  <c r="J17"/>
  <c r="J12"/>
  <c r="I31" l="1"/>
  <c r="J31"/>
  <c r="J9" l="1"/>
  <c r="J4"/>
  <c r="G23" i="5"/>
  <c r="G20"/>
  <c r="F23"/>
  <c r="F22"/>
  <c r="F20"/>
  <c r="B16" i="1"/>
  <c r="F48" i="4"/>
  <c r="E48"/>
  <c r="F46"/>
  <c r="E46"/>
  <c r="F39"/>
  <c r="E39"/>
  <c r="S243" i="3"/>
  <c r="U196" l="1"/>
  <c r="T196"/>
  <c r="T198" s="1"/>
  <c r="S196"/>
  <c r="T202" s="1"/>
  <c r="R196"/>
  <c r="Q196"/>
  <c r="O196"/>
  <c r="N196"/>
  <c r="M196"/>
  <c r="L196"/>
  <c r="K196"/>
  <c r="J196"/>
  <c r="I196"/>
  <c r="H196"/>
  <c r="G196"/>
  <c r="F196"/>
  <c r="D7" i="1"/>
  <c r="D6"/>
  <c r="E6"/>
  <c r="E28"/>
  <c r="F28" s="1"/>
  <c r="H51" i="2"/>
  <c r="H50"/>
  <c r="H49"/>
  <c r="H48"/>
  <c r="H47"/>
  <c r="H46"/>
  <c r="H45"/>
  <c r="H44"/>
  <c r="F41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E29" i="1"/>
  <c r="D29"/>
  <c r="C29"/>
  <c r="C17"/>
  <c r="D17"/>
  <c r="B17"/>
  <c r="E16"/>
  <c r="H53" i="2" l="1"/>
  <c r="F26" i="1" l="1"/>
  <c r="F25"/>
  <c r="F23"/>
  <c r="F22"/>
  <c r="F21"/>
  <c r="F20"/>
  <c r="F15"/>
  <c r="E12"/>
  <c r="F13"/>
  <c r="F14"/>
  <c r="F16"/>
  <c r="G12"/>
  <c r="G17" s="1"/>
  <c r="E4"/>
  <c r="E9"/>
  <c r="F8"/>
  <c r="F7"/>
  <c r="F6"/>
  <c r="G22"/>
  <c r="G29" s="1"/>
  <c r="B22"/>
  <c r="B29" s="1"/>
  <c r="G4"/>
  <c r="D4"/>
  <c r="G9"/>
  <c r="D9"/>
  <c r="D31" s="1"/>
  <c r="C9"/>
  <c r="C31" s="1"/>
  <c r="B9"/>
  <c r="B4"/>
  <c r="C4"/>
  <c r="B31" l="1"/>
  <c r="G31"/>
  <c r="F29"/>
  <c r="F12"/>
  <c r="F17" s="1"/>
  <c r="E17"/>
  <c r="E31" s="1"/>
  <c r="F9"/>
  <c r="F31" s="1"/>
  <c r="F4"/>
</calcChain>
</file>

<file path=xl/sharedStrings.xml><?xml version="1.0" encoding="utf-8"?>
<sst xmlns="http://schemas.openxmlformats.org/spreadsheetml/2006/main" count="1343" uniqueCount="466">
  <si>
    <t>Utilities - Total Final Cost Reconciliation</t>
  </si>
  <si>
    <t>MUDFA Contract</t>
  </si>
  <si>
    <t>COWD</t>
  </si>
  <si>
    <t>PCB</t>
  </si>
  <si>
    <t>Budget Change</t>
  </si>
  <si>
    <t>CAB</t>
  </si>
  <si>
    <t>P12 AFC</t>
  </si>
  <si>
    <t>MUDFA (incl in T18)</t>
  </si>
  <si>
    <t>Other T18 (incl betterment)</t>
  </si>
  <si>
    <t>T18 Total</t>
  </si>
  <si>
    <t>MUDFA PM Cost line</t>
  </si>
  <si>
    <t>Less: Depot Excavation (T19.03) - CUS element only</t>
  </si>
  <si>
    <t>Burnside Road Utilities (Farrans) - T19.07.21-24</t>
  </si>
  <si>
    <t>MUDFA works section 1A (Farrans) - T19.07.35</t>
  </si>
  <si>
    <t>MUDFA works section 1A (C4/Betterment) - T19.07.35</t>
  </si>
  <si>
    <t>Clancy Docwra Utilities - T19.07.36</t>
  </si>
  <si>
    <t>MUDFA works Mass Barrier - T19.07.38</t>
  </si>
  <si>
    <t>(A) Category Relating to Original MUDFA contract</t>
  </si>
  <si>
    <t>(B) Utilities Delivered By BSC</t>
  </si>
  <si>
    <t>(C) Utilities Delivered By Others (managed through Infraco team)</t>
  </si>
  <si>
    <t>(2): Burnside Road Construction savings forecast, offsetting overspend on Utilities</t>
  </si>
  <si>
    <t>(1): T19.03 Depot excavation costs are cost and budget £5,438k.  The CUS Certificate element of this is £5,311.5k</t>
  </si>
  <si>
    <t>note:</t>
  </si>
  <si>
    <t>Other MUDFA costs (various SUC transferred/ Grontmij) - T19.07.44</t>
  </si>
  <si>
    <t>Budget Transfers</t>
  </si>
  <si>
    <t>Sewer at South Gyle Access Bridge (INTC17)</t>
  </si>
  <si>
    <t>MUDFA section 1A Utilities Diversions (INTC86)</t>
  </si>
  <si>
    <t>Manhole Construction MUDFA works</t>
  </si>
  <si>
    <t>SGN Gas Diversion</t>
  </si>
  <si>
    <t>Other</t>
  </si>
  <si>
    <t>(B) Sub-total Utilities Delivered By BSC</t>
  </si>
  <si>
    <t>(C) Sub-total Utilities Delivered By Others</t>
  </si>
  <si>
    <t>Total Final Cost for Utilities (A+B+C)</t>
  </si>
  <si>
    <t>'Other' Budget Transfers MUDFA</t>
  </si>
  <si>
    <t>Approved Changes - MUDFA Costs</t>
  </si>
  <si>
    <t>Period</t>
  </si>
  <si>
    <t>Description</t>
  </si>
  <si>
    <t>Change Number</t>
  </si>
  <si>
    <t>Account Code</t>
  </si>
  <si>
    <t>Account Desc</t>
  </si>
  <si>
    <t>AFC</t>
  </si>
  <si>
    <t>Culm CAB</t>
  </si>
  <si>
    <t xml:space="preserve">Change Category </t>
  </si>
  <si>
    <t>Dr/(Cr) Code</t>
  </si>
  <si>
    <t>Value</t>
  </si>
  <si>
    <t>Period end</t>
  </si>
  <si>
    <t>08/09 - 07</t>
  </si>
  <si>
    <t>MUDFA - A8 Sewer diversion at Gogar</t>
  </si>
  <si>
    <t>COP030</t>
  </si>
  <si>
    <t>T18.01.16</t>
  </si>
  <si>
    <t>Section 6</t>
  </si>
  <si>
    <t>Drawdown</t>
  </si>
  <si>
    <t>08/09 - 11</t>
  </si>
  <si>
    <t>MUDFA prelim risk drawdown</t>
  </si>
  <si>
    <t>COP050</t>
  </si>
  <si>
    <t>T18.01.02</t>
  </si>
  <si>
    <t>Contract prelims</t>
  </si>
  <si>
    <t>Risk Drawdown for MUDFA scope claim</t>
  </si>
  <si>
    <t>COP053</t>
  </si>
  <si>
    <t>T18.01.19</t>
  </si>
  <si>
    <t>Variations</t>
  </si>
  <si>
    <t>Budget transfer MUDFA related insurance claims paid to date</t>
  </si>
  <si>
    <t>COP055</t>
  </si>
  <si>
    <t>T18.01.18</t>
  </si>
  <si>
    <t>Unallocated to section</t>
  </si>
  <si>
    <t>Transfer - Insurance</t>
  </si>
  <si>
    <t>Communications tram advisor funding</t>
  </si>
  <si>
    <t>COP056</t>
  </si>
  <si>
    <t>Transfer - PM Costs</t>
  </si>
  <si>
    <t>Souters completion of MUDFA scope</t>
  </si>
  <si>
    <t>COP060</t>
  </si>
  <si>
    <t>Transfer - Non Infraco</t>
  </si>
  <si>
    <t>08/09 - 12</t>
  </si>
  <si>
    <t>Scope transfer from MUDFA to Infraco</t>
  </si>
  <si>
    <t>COP057</t>
  </si>
  <si>
    <t>Transfer - Infraco</t>
  </si>
  <si>
    <t>MUDFA / SDS £50k transfer for design of 800mm watermain</t>
  </si>
  <si>
    <t>COP061</t>
  </si>
  <si>
    <t>Transfer - SDS</t>
  </si>
  <si>
    <t>08/09 - 13</t>
  </si>
  <si>
    <t>Track monitoring of NR infrastructure at Gogar depot</t>
  </si>
  <si>
    <t>COP076</t>
  </si>
  <si>
    <t>Transfer - Network Rail</t>
  </si>
  <si>
    <t>MUDFA Risk Drawdown 1084/1085</t>
  </si>
  <si>
    <t>COP074</t>
  </si>
  <si>
    <t>T18.01.03</t>
  </si>
  <si>
    <t>Section 1a</t>
  </si>
  <si>
    <t>T18.01.04</t>
  </si>
  <si>
    <t>Section 1b</t>
  </si>
  <si>
    <t>T18.01.05</t>
  </si>
  <si>
    <t>Section 1c</t>
  </si>
  <si>
    <t>T18.01.06</t>
  </si>
  <si>
    <t>Section 1d</t>
  </si>
  <si>
    <t>T18.01.07</t>
  </si>
  <si>
    <t>Section 2</t>
  </si>
  <si>
    <t>T18.01.14</t>
  </si>
  <si>
    <t>Section 5b</t>
  </si>
  <si>
    <t>T18.01.17</t>
  </si>
  <si>
    <t>Section 7</t>
  </si>
  <si>
    <t>T18.01.22</t>
  </si>
  <si>
    <t>Transfer to / from Infraco</t>
  </si>
  <si>
    <t>T18.02.18</t>
  </si>
  <si>
    <t>COP080</t>
  </si>
  <si>
    <t>09/10 - 01</t>
  </si>
  <si>
    <t>MUDFA risk drawdown</t>
  </si>
  <si>
    <t>COP087</t>
  </si>
  <si>
    <t>09/10 - 02</t>
  </si>
  <si>
    <t>Transfer from MUDFA to Infraco</t>
  </si>
  <si>
    <t>COP078</t>
  </si>
  <si>
    <t xml:space="preserve">09/10 - 05 </t>
  </si>
  <si>
    <t>Mudfa Risk Drawdown - ID 139 and 343</t>
  </si>
  <si>
    <t>COP114</t>
  </si>
  <si>
    <t>09/10 - 07</t>
  </si>
  <si>
    <t>Burnside Road - Farrans</t>
  </si>
  <si>
    <t>COP162</t>
  </si>
  <si>
    <t>T18.02.22</t>
  </si>
  <si>
    <t>Transfer to infraco</t>
  </si>
  <si>
    <t>T19.07.21</t>
  </si>
  <si>
    <t>Non-Inf works</t>
  </si>
  <si>
    <t>£64,200 from contingency</t>
  </si>
  <si>
    <t>Mudfa scope/budget transfer</t>
  </si>
  <si>
    <t>COP178</t>
  </si>
  <si>
    <t>T19.01.27</t>
  </si>
  <si>
    <t>Infraco Variations</t>
  </si>
  <si>
    <t>09/10 - 08</t>
  </si>
  <si>
    <t>Mudfa transfter section 1A</t>
  </si>
  <si>
    <t>COP180</t>
  </si>
  <si>
    <t>T19.07.35</t>
  </si>
  <si>
    <t>Non-Inf changes</t>
  </si>
  <si>
    <t>Mudfa claims transfer</t>
  </si>
  <si>
    <t>COP181</t>
  </si>
  <si>
    <t>T17.05</t>
  </si>
  <si>
    <t>Claims Recoverable</t>
  </si>
  <si>
    <t>09/10 - 09</t>
  </si>
  <si>
    <t>Design - MUDFA Phase2 800mm Water Main at Depot (Budget Reconciliation)</t>
  </si>
  <si>
    <t>COP214</t>
  </si>
  <si>
    <t>T18.01.01</t>
  </si>
  <si>
    <t>Pre-construction Services</t>
  </si>
  <si>
    <t>Transfer - Internal</t>
  </si>
  <si>
    <t>09/10 - 11</t>
  </si>
  <si>
    <t>Mudfa Claims Transfer</t>
  </si>
  <si>
    <t>COP231</t>
  </si>
  <si>
    <t>Existing Services (CW/Th) A8 Underpass</t>
  </si>
  <si>
    <t>COP234</t>
  </si>
  <si>
    <t>T18.01.15</t>
  </si>
  <si>
    <t>Section 5c</t>
  </si>
  <si>
    <t>T44.02</t>
  </si>
  <si>
    <t>Contingency</t>
  </si>
  <si>
    <t>09/10 - 12</t>
  </si>
  <si>
    <t>Grontmij design novation section 7 BAA</t>
  </si>
  <si>
    <t>COP249</t>
  </si>
  <si>
    <t>T19.07.44</t>
  </si>
  <si>
    <t>Total</t>
  </si>
  <si>
    <t xml:space="preserve">(3) erroneous journal posted for Clancy Utilities of -£100k to POLHA +£100k.  </t>
  </si>
  <si>
    <t>Client/ Other Risk Analysis</t>
  </si>
  <si>
    <t>INTC No</t>
  </si>
  <si>
    <t>Further Reason</t>
  </si>
  <si>
    <t>Await Estimate</t>
  </si>
  <si>
    <t xml:space="preserve">Estimated Final Cost </t>
  </si>
  <si>
    <t>Disputed value (quantum)</t>
  </si>
  <si>
    <t>Disputed Value (principle)</t>
  </si>
  <si>
    <t>External Funding</t>
  </si>
  <si>
    <t>Tramco</t>
  </si>
  <si>
    <t>MUDFA</t>
  </si>
  <si>
    <t>Prov sums</t>
  </si>
  <si>
    <t>book versus risk item</t>
  </si>
  <si>
    <t>Contingency/other</t>
  </si>
  <si>
    <t>Risk Reference</t>
  </si>
  <si>
    <t xml:space="preserve">P3 09/10 QS View </t>
  </si>
  <si>
    <t>P9 09/10 QS View</t>
  </si>
  <si>
    <t>P12 09/10 QS View</t>
  </si>
  <si>
    <t>Risk Drawn Down</t>
  </si>
  <si>
    <t>COP Reference</t>
  </si>
  <si>
    <t>Comments</t>
  </si>
  <si>
    <t>Change order reference</t>
  </si>
  <si>
    <t>Utility Diversions (Outwith MUDFA Scope)</t>
  </si>
  <si>
    <t>Additional Utility Diversions</t>
  </si>
  <si>
    <t>Further anticipated Utility diversions over and above MUDFA trf scope (Leith Walk)?</t>
  </si>
  <si>
    <t>Hilton Hotel Car Park</t>
  </si>
  <si>
    <t>Sewer at South Gyle Access Bridge</t>
  </si>
  <si>
    <t>S Gyle Access Bridge</t>
  </si>
  <si>
    <t>Internal scope transfer from MUDFA to Infraco</t>
  </si>
  <si>
    <t>COP116a &amp; COP057</t>
  </si>
  <si>
    <t>MUDFA Transfer of Utilities Diversions Section 1A, 1B, 1C, 1D</t>
  </si>
  <si>
    <t>Other MUDFA</t>
  </si>
  <si>
    <t>Amendements to Ocean Terminal</t>
  </si>
  <si>
    <t>Manhole Construction (MUDFA Works)</t>
  </si>
  <si>
    <t>Manholes</t>
  </si>
  <si>
    <t>SDS Delay to ravelston Tramstop</t>
  </si>
  <si>
    <t>COP106</t>
  </si>
  <si>
    <t>Instructions arising from Trackform Development Workshop</t>
  </si>
  <si>
    <t>Development Workshop</t>
  </si>
  <si>
    <t>SDS Trackform development workshop attendance</t>
  </si>
  <si>
    <t>Cyclepath near gyle tramstop</t>
  </si>
  <si>
    <t>COP142</t>
  </si>
  <si>
    <t>SGN Gas Diversion - A8 Underpass</t>
  </si>
  <si>
    <t>SGN Diversion</t>
  </si>
  <si>
    <t>Change in Piling works location on drawing amended SGN Gas Diversion at Gogar</t>
  </si>
  <si>
    <t>Land Drain encountered in pastured areas</t>
  </si>
  <si>
    <t>SGN Gas Diversion - Culvert</t>
  </si>
  <si>
    <t>Section 1D - Traffic Flow and Remodel at Lothian Road Junction</t>
  </si>
  <si>
    <t>TRO Presentations by SDS at Public Meetings</t>
  </si>
  <si>
    <t>Traffic Management</t>
  </si>
  <si>
    <t>Traffic management - out by a factor of 10???</t>
  </si>
  <si>
    <t>Building Fixing Owner Agreements</t>
  </si>
  <si>
    <t xml:space="preserve">Alterations to design of Edinburgh Airport </t>
  </si>
  <si>
    <t>Client</t>
  </si>
  <si>
    <t>Airport</t>
  </si>
  <si>
    <t>BAA driven costs increase - change in design</t>
  </si>
  <si>
    <t>Scottish Power Diversion - Gogar Roundabout</t>
  </si>
  <si>
    <t>COP057 &amp; COP178</t>
  </si>
  <si>
    <t>BAA driven costs increases</t>
  </si>
  <si>
    <t>OLE Development Workshop</t>
  </si>
  <si>
    <t>Haymarket Junction Re-Design</t>
  </si>
  <si>
    <t>CEC Planning</t>
  </si>
  <si>
    <t>CEC planning changes to Haymarket junction due to H&amp;S requirements???</t>
  </si>
  <si>
    <t>Contract with Faber Maunsell for Transyt &amp; Linsig Modelling Assessments</t>
  </si>
  <si>
    <t>Stage E Landscape Drawings</t>
  </si>
  <si>
    <t>CEC planning changes to cycleways due to change in LOD</t>
  </si>
  <si>
    <t>CEC requested using 42 watt pit lamp (Bat Lighting)</t>
  </si>
  <si>
    <t>Utility Diversion 5A/SP/D/08</t>
  </si>
  <si>
    <t>Section 5C - Edinburgh Park Private Utilities</t>
  </si>
  <si>
    <t>Change in design scope to account for EP private utilities</t>
  </si>
  <si>
    <t>Asbestos work at CAH</t>
  </si>
  <si>
    <t>COP062</t>
  </si>
  <si>
    <t>Design the piled foundations to the Water of Leith Bridge to avoid the existing 950 x 1200mm egg shaped combined sewer</t>
  </si>
  <si>
    <t>Change to Piling location of design</t>
  </si>
  <si>
    <t>Manhole at Balbirnie Place (Frontline cost)</t>
  </si>
  <si>
    <t>Redesign Water of Leith Bridge Foundations</t>
  </si>
  <si>
    <t>Gogar Bridge Sewer Diversion</t>
  </si>
  <si>
    <t>Christmas Embargo Leith Walk</t>
  </si>
  <si>
    <t>Additional costs anticipated due to CEC Embargo enforecement</t>
  </si>
  <si>
    <t>Existing Services A8 Underpass Phase 1</t>
  </si>
  <si>
    <t>Airport Canopy tie in options</t>
  </si>
  <si>
    <t>Section 1B - Breakout Foamed Concrete Backfill</t>
  </si>
  <si>
    <t>Delay in receipt of CEC prior approval Sections 1A1 &amp; 1A2</t>
  </si>
  <si>
    <t>Consortium Office (see INTC 18)</t>
  </si>
  <si>
    <t>Various</t>
  </si>
  <si>
    <t>Office costs for Consortium - Edinburgh Park</t>
  </si>
  <si>
    <t>EAL Tramstop - BAA Interface</t>
  </si>
  <si>
    <t>Removal of Phone Boxes / Utility Diversions</t>
  </si>
  <si>
    <t>Wider Area Fly P&amp;R Survey</t>
  </si>
  <si>
    <t>Gogar Roundabout Lighting</t>
  </si>
  <si>
    <t>CEC lighting requirements at Gogar</t>
  </si>
  <si>
    <t>Gogar Landfill Scottish Water Utility Diversion</t>
  </si>
  <si>
    <t>Replace MASS Barrier at St Andrews Square</t>
  </si>
  <si>
    <t>COP130</t>
  </si>
  <si>
    <t>Provide second access stair, Murrayfield Tramstop</t>
  </si>
  <si>
    <t>CEC developement requirement for second staircase</t>
  </si>
  <si>
    <t xml:space="preserve">Utility Diversions - Section 5B </t>
  </si>
  <si>
    <t>Princes Street Rhino Barrier</t>
  </si>
  <si>
    <t>Scottish Water Diversion - Gogar Roundabout</t>
  </si>
  <si>
    <t>Gogar Roundabout</t>
  </si>
  <si>
    <t>Utility Diversions - Section 5C (Provisional Sum - Watermain Diversion)</t>
  </si>
  <si>
    <t xml:space="preserve">Utility Diversions - Section 5C </t>
  </si>
  <si>
    <t>Balfour Street Crossing</t>
  </si>
  <si>
    <t>CEC change in Pedestrian crossing design at Balfour Street</t>
  </si>
  <si>
    <t>Allow - Provisional Sums</t>
  </si>
  <si>
    <t>Costs potentially included in PSSA ???</t>
  </si>
  <si>
    <t>Charlotte Square West End - On Parking</t>
  </si>
  <si>
    <t xml:space="preserve">Utility Diversions - Section 5A </t>
  </si>
  <si>
    <t>Revised Proposals for Cathedral Lane Substation</t>
  </si>
  <si>
    <t>Russell Road Retaining Wall - Options Report</t>
  </si>
  <si>
    <t>COP122a</t>
  </si>
  <si>
    <t>Pedestrian disruptiuon on Lothian Road</t>
  </si>
  <si>
    <t>Alteration of Design at Forth Ports Road 8</t>
  </si>
  <si>
    <t>Side Entry Manhole Princes Street 1C2/D/MH/6901 (Incl PSSA cost)</t>
  </si>
  <si>
    <t>Office Move</t>
  </si>
  <si>
    <t>Additional MASS barriers on Great Stuart Street</t>
  </si>
  <si>
    <t>Forth Ports Agreement &amp; Design Completion</t>
  </si>
  <si>
    <t>Forth Ports</t>
  </si>
  <si>
    <t>COP144</t>
  </si>
  <si>
    <t>COP119a</t>
  </si>
  <si>
    <t>Testing Carriageway Leith Walk</t>
  </si>
  <si>
    <t>Saturn Studs at George Street and Frederick Street</t>
  </si>
  <si>
    <t>IFC Drawing - Section 5B Cycleway at Edinburgh Park Station</t>
  </si>
  <si>
    <t>Additional Traffic Management Princes Street</t>
  </si>
  <si>
    <t>Ocean Terminal</t>
  </si>
  <si>
    <t>CEC's intent to adopt private roads between Lochside Crescent &amp; Lochside Ave</t>
  </si>
  <si>
    <t>Traffic Modelling - Pedestrian Crossing Timing Standards</t>
  </si>
  <si>
    <t>Forth Ports Substation</t>
  </si>
  <si>
    <t>Install temporary ramp - Depot</t>
  </si>
  <si>
    <t>Carry out works to protect existing SGN gas main at Culvert No, 2</t>
  </si>
  <si>
    <t>COP078 &amp; COP057 &amp; COP178</t>
  </si>
  <si>
    <t>Developed Kinematic Envelopment (DKE) Check</t>
  </si>
  <si>
    <t>Temporary Traffic Lights opposite Manderson Street (Incomplete MUDFA)</t>
  </si>
  <si>
    <t>Provision, Actual Cost - Milestone (Leith Walk)</t>
  </si>
  <si>
    <t>Roseburn Street Temporary Traffic Lights</t>
  </si>
  <si>
    <t>Section 5B - Carrickknowe Works outwith the LOD</t>
  </si>
  <si>
    <t>COP175</t>
  </si>
  <si>
    <t>Demolish all Structures on Plots 97 &amp; 102 near Roseburn Street</t>
  </si>
  <si>
    <t>Additional TRO drgs</t>
  </si>
  <si>
    <t>COP067</t>
  </si>
  <si>
    <t>Street lighting Haymarket Terrace</t>
  </si>
  <si>
    <t>Proposed CEC Changes to demarcation requirements</t>
  </si>
  <si>
    <t>Consortium Office</t>
  </si>
  <si>
    <t>Re-location of Archeological Arisings</t>
  </si>
  <si>
    <t>Archeological</t>
  </si>
  <si>
    <t>Closure / Additional Works Leith Walk</t>
  </si>
  <si>
    <t>Remove and re-locate Palozzi's stones</t>
  </si>
  <si>
    <t>Section 6 Turning Head</t>
  </si>
  <si>
    <t>off</t>
  </si>
  <si>
    <t>4 &amp; 13</t>
  </si>
  <si>
    <t>Duct Installation to Leith Walk</t>
  </si>
  <si>
    <t>Traffic Signal Works</t>
  </si>
  <si>
    <t>Murrayfield  - Patterned Finish</t>
  </si>
  <si>
    <t>Murrayfield</t>
  </si>
  <si>
    <t>Removal of Asbestos to buildings to be demolished</t>
  </si>
  <si>
    <t>Relocate existing control box</t>
  </si>
  <si>
    <t>Trial Investigations Culvert No.2 (SGN Main Protection)</t>
  </si>
  <si>
    <t>Haymarket Taxi Stance</t>
  </si>
  <si>
    <t>Operations</t>
  </si>
  <si>
    <t>Additional works - Revised drg /  expolratory works being undertaken</t>
  </si>
  <si>
    <t>Divert existing 300mm diam sewer - gogar landfill</t>
  </si>
  <si>
    <t>Abortive Estimates design costs</t>
  </si>
  <si>
    <t>Bus Gate at Shandwick Place</t>
  </si>
  <si>
    <t>Section 1C / 1D - Trial Holes at Princes Street</t>
  </si>
  <si>
    <t>Section 5C - A8 Underpass Existing BT Services</t>
  </si>
  <si>
    <t>Emergency Road Closure of George Street</t>
  </si>
  <si>
    <t>Survey of Existing Drainage (Gogar Landfill)</t>
  </si>
  <si>
    <t>Demolition of Garage Building - Ocean Drive</t>
  </si>
  <si>
    <t>COP138</t>
  </si>
  <si>
    <t>Additional work arising from CEC's additional comments on Section 5C technical approvals</t>
  </si>
  <si>
    <t>Depot Floor - Pit for manual bogie turntable</t>
  </si>
  <si>
    <t>COP219a</t>
  </si>
  <si>
    <t>Section 1C / 1D - TM Contingency for Emergency Utility Works</t>
  </si>
  <si>
    <t>BAA New Burnside Road Alignment</t>
  </si>
  <si>
    <t>Shandwick Place TRO Signage</t>
  </si>
  <si>
    <t>Demolition of Cathedral Lane Toilet Block</t>
  </si>
  <si>
    <t>Network Rail Turning Head Lighting</t>
  </si>
  <si>
    <t>Reinstatement of Bus Gate at Edinburgh Park Station</t>
  </si>
  <si>
    <t>Provide Wider Area Signage to Princes Street</t>
  </si>
  <si>
    <t>Additional White lining at Haymarket Car Park</t>
  </si>
  <si>
    <t xml:space="preserve">CEC requesting change to finish of Gogarburn Retaining wall </t>
  </si>
  <si>
    <t>COP121a</t>
  </si>
  <si>
    <t>Traffic Management at Verity House Access Road</t>
  </si>
  <si>
    <t>Manhole at Balbirnie Place</t>
  </si>
  <si>
    <t>COP106 &amp; COP178</t>
  </si>
  <si>
    <t>Demolition of Police Box Coffee Bar - Picardy Place</t>
  </si>
  <si>
    <t>COP118a</t>
  </si>
  <si>
    <t>SP _Diversion Murrayfield Underpass</t>
  </si>
  <si>
    <t>Leith Walk Gyratory</t>
  </si>
  <si>
    <t>Section 1C - Lothian Junction</t>
  </si>
  <si>
    <t>Reinstate access ramp at Gogar Depot</t>
  </si>
  <si>
    <t>Forth Ports Traffic Signal - Section 1A4 - Widened Crossing Required</t>
  </si>
  <si>
    <t>Protected Species Mitigation Measures</t>
  </si>
  <si>
    <t>RBS Tramstop - Provide Estimate for the diversion of LV Power and Water Supplies crossing the Tram Track</t>
  </si>
  <si>
    <t>Demolish Access steps at CAH</t>
  </si>
  <si>
    <t>Off peak taxi rank at George Street</t>
  </si>
  <si>
    <t>Section 1B - Reinstate slabbed footway after MUDFA works</t>
  </si>
  <si>
    <t>COP078 &amp; COP178</t>
  </si>
  <si>
    <t>Move Site Boundary at Haymarket Station to Accomodate Rugby Supporters on 8th &amp; 15th November</t>
  </si>
  <si>
    <t>Various Works to Section 5c - Gogar Church &amp; Gogar Castle</t>
  </si>
  <si>
    <t>Bicyle Provision at haymarket Steps</t>
  </si>
  <si>
    <t>Section 1C / 1D - Replace MASS Barriers at George St., Hanover St &amp; Frederick St.</t>
  </si>
  <si>
    <t>Princes St Construction Works - Closure to Traffic during Construction Works</t>
  </si>
  <si>
    <t>COP112</t>
  </si>
  <si>
    <t>Section 5B - Additional Manhole</t>
  </si>
  <si>
    <t>Section 1B - Removal of Ornamental Iron Balls from Groathill Depot</t>
  </si>
  <si>
    <t>Demolition of Building 33 Ocean Drive</t>
  </si>
  <si>
    <t>Archeological Works CAH</t>
  </si>
  <si>
    <t>COP073</t>
  </si>
  <si>
    <t xml:space="preserve">Access at New Ingilston </t>
  </si>
  <si>
    <t>Discovery of underground petrol tank at NCR site</t>
  </si>
  <si>
    <t>COP139</t>
  </si>
  <si>
    <t>Track Monitoring at Gogar Depot</t>
  </si>
  <si>
    <t xml:space="preserve">Section 1C / 1D - Additional Measures at George Street </t>
  </si>
  <si>
    <t>Expose existing gully connections at CH272 - 328 RHS</t>
  </si>
  <si>
    <t>Revised Location of OLE poles in section 1A at the request of CEC</t>
  </si>
  <si>
    <t>VMS Signs on Princes St Contingency Route</t>
  </si>
  <si>
    <t>COP117a</t>
  </si>
  <si>
    <t>Production of As-Built Drawings for Princes Street</t>
  </si>
  <si>
    <t>Expose &amp; Protect existing private drain - Section 7</t>
  </si>
  <si>
    <t>CCRC Walkway Interface</t>
  </si>
  <si>
    <t>Section 1B - Carry out dye test</t>
  </si>
  <si>
    <t>COP136</t>
  </si>
  <si>
    <t>Forth Ports access to ADM Milling</t>
  </si>
  <si>
    <t>Gogar Castle Road tree felling</t>
  </si>
  <si>
    <t>COP125</t>
  </si>
  <si>
    <t>Provisional Sum - Relocation of Ancient Monuments</t>
  </si>
  <si>
    <t>Depot turnout</t>
  </si>
  <si>
    <t>Hardstanding at Haymarket Yards</t>
  </si>
  <si>
    <t>Gogarburn Retaining Walls W14 and W15</t>
  </si>
  <si>
    <t>Burnside Road Diversion</t>
  </si>
  <si>
    <t>TRO Changes September 2009</t>
  </si>
  <si>
    <t>Section 1D - Additional signs on Queen Street</t>
  </si>
  <si>
    <t>Section 1C / 1D - Additional Signage at George Street / St Andrews Square</t>
  </si>
  <si>
    <t>Section 1C / 1D - Provide Corex Signs and Double Yellow Lines on George Street</t>
  </si>
  <si>
    <t>Utility Diversion 5C/TE/D/05</t>
  </si>
  <si>
    <t>Forth Ports New Construction at Ocean Drive - Design Only</t>
  </si>
  <si>
    <t>Balgreen Road Bridge Technical Design</t>
  </si>
  <si>
    <t>COP125a</t>
  </si>
  <si>
    <t>Haymarket Rail Station - Network Rail Access Door</t>
  </si>
  <si>
    <t>Section 1B - Install additional gully CH250 RHS</t>
  </si>
  <si>
    <t>Section 6A - Street Lighting</t>
  </si>
  <si>
    <t>COP064</t>
  </si>
  <si>
    <t>Utility Diversion 5C/BT/D/05</t>
  </si>
  <si>
    <t>COP106 &amp; COP057 &amp; COP178</t>
  </si>
  <si>
    <t>COP101</t>
  </si>
  <si>
    <t>Internal scope transfer from MUDFA to Infraco (detail of drawdowns to be assessed)</t>
  </si>
  <si>
    <t>COP208</t>
  </si>
  <si>
    <t>Excavate and replace existing BO material within existing utility trenches</t>
  </si>
  <si>
    <t>COP120a</t>
  </si>
  <si>
    <t>70a</t>
  </si>
  <si>
    <t>COP215a</t>
  </si>
  <si>
    <t>COP135</t>
  </si>
  <si>
    <t>Split packages for Prior Approvals; Ocean Terminal to Port of Leith</t>
  </si>
  <si>
    <t>A8 Underpass - BT Supervision</t>
  </si>
  <si>
    <t>A8 Underpass BT Supervision</t>
  </si>
  <si>
    <t>COP191</t>
  </si>
  <si>
    <t>SDS Relocation to Edinburgh Park</t>
  </si>
  <si>
    <t>IFC Drawing change Leith Walk Sub Station</t>
  </si>
  <si>
    <t>Other Budget Transfers out (originally Infraco Scope / PS)</t>
  </si>
  <si>
    <t>TPI Cycle Study</t>
  </si>
  <si>
    <t>Ancient monument PS Drawdown</t>
  </si>
  <si>
    <t>Enhanced Response Management for unplanned traffic delays</t>
  </si>
  <si>
    <t>Fastlink PS transfer out</t>
  </si>
  <si>
    <t>Burnside Road works transferred to Raynesway</t>
  </si>
  <si>
    <t>Ground</t>
  </si>
  <si>
    <t>Requirement of Principal Contractors License for Network Rail related works</t>
  </si>
  <si>
    <t>Check</t>
  </si>
  <si>
    <t>diff COP MUDFA trf's</t>
  </si>
  <si>
    <t>increment:</t>
  </si>
  <si>
    <t>Sections 1A1 &amp; 1A2 - CEC's proposed amendments to tree build outs adjacent to Constitution St.</t>
  </si>
  <si>
    <t>IFC Drawings - Roseburn Street Viaduct</t>
  </si>
  <si>
    <t>Harbour Trackwork</t>
  </si>
  <si>
    <t>CEC requested additional Temp Traffic Light</t>
  </si>
  <si>
    <t>Specification Requirements to additional bus shelters at George St</t>
  </si>
  <si>
    <t>Relocation of Busstop outwith LOD</t>
  </si>
  <si>
    <t>Change to demarcation requirements</t>
  </si>
  <si>
    <t>Deviation Road Rail Vehicle Payload</t>
  </si>
  <si>
    <t>IFC Drawing Changes - Edinburgh Park Bridge (Piers, Bearings)</t>
  </si>
  <si>
    <t>Crawley Tunnel - Insufficient ground cover (Incl PSSA costs)</t>
  </si>
  <si>
    <t>Advertising Consents</t>
  </si>
  <si>
    <t>Water Ingress  Gogarburn East Abutment</t>
  </si>
  <si>
    <t>Addiitional office rental cost (SDS)</t>
  </si>
  <si>
    <t>COWD at P12</t>
  </si>
  <si>
    <t>TNC No</t>
  </si>
  <si>
    <t>Change Order</t>
  </si>
  <si>
    <t>Per Change Register - MUDFA Period 12</t>
  </si>
  <si>
    <t>COWD to P12 2009/10</t>
  </si>
  <si>
    <t>SGN - Gas Diversion (non infraco per PD report and Change)</t>
  </si>
  <si>
    <t>Manhole Construction - Transferred from MUDFA (non infraco per PD)</t>
  </si>
  <si>
    <t>Adjustments from Change register to match QS view provided for March Board</t>
  </si>
  <si>
    <t>Balbirnie Manhole</t>
  </si>
  <si>
    <t>Phone box removal (included on change register but as Provisional sum)</t>
  </si>
  <si>
    <t>sub-total adjustments to change register</t>
  </si>
  <si>
    <t>Total AFC and COWD (see BSC delivered - squared to +/- £3k)</t>
  </si>
  <si>
    <t>Period 12 change register - reconciled to AFC and in-turn COWD</t>
  </si>
  <si>
    <t>Exclude green items on front sheet</t>
  </si>
  <si>
    <t>Balance of Non BSC transfers</t>
  </si>
  <si>
    <t>Breakdown of Non-BSC items transferred from MUDFA</t>
  </si>
  <si>
    <t>manual input</t>
  </si>
  <si>
    <t>(5) 'Other' Non BSC transfers relate to utilities costs incurred already - mainly through insurance (see Non BSC Other tab)</t>
  </si>
  <si>
    <t>P13 AFC</t>
  </si>
  <si>
    <t>Additional cost of Baltic Street (excluding Clancy budget)</t>
  </si>
  <si>
    <t>(6) Baltic Street £1592k taken to change panel as 'additional costs'.  Some budget already in Clancy works.  Initial view of QS was £1.2m increment</t>
  </si>
  <si>
    <t>CAB P12</t>
  </si>
  <si>
    <t>COWD to P113 2009/10</t>
  </si>
  <si>
    <t>per change register</t>
  </si>
  <si>
    <t xml:space="preserve">(4) 'Other' value £1,260k AFC is the P12 QS view for MUDFA classifications from 'Other backup'  tab.  COWD from change schedule P12 </t>
  </si>
  <si>
    <t>SUC costs and betterment transferred MUDFA &gt; Infraco (T19.07.42/43)</t>
  </si>
  <si>
    <t>CAB P13</t>
  </si>
  <si>
    <t>Analysis at end P12</t>
  </si>
  <si>
    <t>Analysis end P13</t>
  </si>
  <si>
    <t>As at the end of Period 13 2009/10 - £k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</si>
</sst>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;[Red]\(#,##0\)"/>
    <numFmt numFmtId="165" formatCode="_-* #,##0_-;\-* #,##0_-;_-* &quot;-&quot;??_-;_-@_-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15" fillId="0" borderId="0"/>
  </cellStyleXfs>
  <cellXfs count="364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0" fillId="2" borderId="0" xfId="0" applyNumberFormat="1" applyFill="1"/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4" fillId="2" borderId="0" xfId="0" applyFont="1" applyFill="1"/>
    <xf numFmtId="0" fontId="0" fillId="2" borderId="1" xfId="0" applyFill="1" applyBorder="1"/>
    <xf numFmtId="164" fontId="0" fillId="2" borderId="1" xfId="0" applyNumberFormat="1" applyFill="1" applyBorder="1" applyAlignment="1">
      <alignment horizontal="right"/>
    </xf>
    <xf numFmtId="0" fontId="4" fillId="2" borderId="0" xfId="0" quotePrefix="1" applyFont="1" applyFill="1"/>
    <xf numFmtId="0" fontId="5" fillId="2" borderId="0" xfId="0" applyFont="1" applyFill="1"/>
    <xf numFmtId="0" fontId="0" fillId="2" borderId="0" xfId="0" quotePrefix="1" applyFill="1"/>
    <xf numFmtId="0" fontId="1" fillId="2" borderId="0" xfId="0" quotePrefix="1" applyFont="1" applyFill="1"/>
    <xf numFmtId="0" fontId="7" fillId="0" borderId="0" xfId="0" applyFont="1"/>
    <xf numFmtId="0" fontId="0" fillId="0" borderId="0" xfId="0" applyAlignment="1">
      <alignment horizontal="center"/>
    </xf>
    <xf numFmtId="0" fontId="8" fillId="4" borderId="2" xfId="0" applyFont="1" applyFill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1" fillId="0" borderId="2" xfId="1" applyNumberFormat="1" applyFont="1" applyBorder="1"/>
    <xf numFmtId="164" fontId="0" fillId="0" borderId="0" xfId="0" applyNumberFormat="1"/>
    <xf numFmtId="14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left"/>
    </xf>
    <xf numFmtId="14" fontId="0" fillId="5" borderId="3" xfId="0" applyNumberFormat="1" applyFill="1" applyBorder="1" applyAlignment="1">
      <alignment horizontal="center"/>
    </xf>
    <xf numFmtId="0" fontId="0" fillId="5" borderId="3" xfId="0" applyFill="1" applyBorder="1"/>
    <xf numFmtId="0" fontId="0" fillId="0" borderId="3" xfId="0" applyBorder="1"/>
    <xf numFmtId="164" fontId="6" fillId="0" borderId="3" xfId="1" applyNumberFormat="1" applyFont="1" applyBorder="1"/>
    <xf numFmtId="14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0" fillId="0" borderId="5" xfId="0" applyBorder="1"/>
    <xf numFmtId="164" fontId="6" fillId="0" borderId="5" xfId="1" applyNumberFormat="1" applyFont="1" applyBorder="1"/>
    <xf numFmtId="14" fontId="1" fillId="0" borderId="5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/>
    <xf numFmtId="0" fontId="1" fillId="0" borderId="5" xfId="0" applyFont="1" applyBorder="1"/>
    <xf numFmtId="164" fontId="1" fillId="0" borderId="5" xfId="1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left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0" fillId="0" borderId="4" xfId="0" applyBorder="1"/>
    <xf numFmtId="164" fontId="6" fillId="0" borderId="4" xfId="1" applyNumberFormat="1" applyFont="1" applyBorder="1"/>
    <xf numFmtId="0" fontId="9" fillId="0" borderId="6" xfId="2" applyFont="1" applyFill="1" applyBorder="1"/>
    <xf numFmtId="0" fontId="10" fillId="0" borderId="7" xfId="2" applyFont="1" applyFill="1" applyBorder="1"/>
    <xf numFmtId="0" fontId="10" fillId="0" borderId="7" xfId="2" applyFont="1" applyFill="1" applyBorder="1" applyAlignment="1">
      <alignment horizontal="center"/>
    </xf>
    <xf numFmtId="3" fontId="10" fillId="0" borderId="7" xfId="2" applyNumberFormat="1" applyFont="1" applyFill="1" applyBorder="1"/>
    <xf numFmtId="0" fontId="10" fillId="0" borderId="0" xfId="2" applyFont="1" applyFill="1" applyBorder="1" applyAlignment="1">
      <alignment wrapText="1"/>
    </xf>
    <xf numFmtId="0" fontId="10" fillId="0" borderId="0" xfId="2" applyFont="1" applyFill="1"/>
    <xf numFmtId="0" fontId="10" fillId="0" borderId="0" xfId="2" applyFont="1" applyFill="1" applyBorder="1"/>
    <xf numFmtId="0" fontId="10" fillId="0" borderId="0" xfId="2" applyFont="1" applyFill="1" applyBorder="1" applyAlignment="1">
      <alignment horizontal="center"/>
    </xf>
    <xf numFmtId="3" fontId="10" fillId="0" borderId="0" xfId="2" applyNumberFormat="1" applyFont="1" applyFill="1" applyBorder="1"/>
    <xf numFmtId="0" fontId="10" fillId="0" borderId="8" xfId="2" applyFont="1" applyFill="1" applyBorder="1" applyAlignment="1">
      <alignment horizontal="center" wrapText="1"/>
    </xf>
    <xf numFmtId="0" fontId="10" fillId="0" borderId="8" xfId="2" applyFont="1" applyFill="1" applyBorder="1" applyAlignment="1">
      <alignment horizontal="center"/>
    </xf>
    <xf numFmtId="0" fontId="10" fillId="0" borderId="9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3" fontId="10" fillId="0" borderId="8" xfId="2" applyNumberFormat="1" applyFont="1" applyFill="1" applyBorder="1" applyAlignment="1">
      <alignment horizontal="center" wrapText="1"/>
    </xf>
    <xf numFmtId="3" fontId="10" fillId="0" borderId="3" xfId="2" applyNumberFormat="1" applyFont="1" applyFill="1" applyBorder="1" applyAlignment="1">
      <alignment horizontal="center" wrapText="1"/>
    </xf>
    <xf numFmtId="3" fontId="3" fillId="0" borderId="3" xfId="2" applyNumberFormat="1" applyFont="1" applyFill="1" applyBorder="1" applyAlignment="1">
      <alignment horizontal="center" wrapText="1"/>
    </xf>
    <xf numFmtId="0" fontId="10" fillId="0" borderId="3" xfId="2" applyFont="1" applyFill="1" applyBorder="1" applyAlignment="1">
      <alignment horizontal="center" wrapText="1"/>
    </xf>
    <xf numFmtId="0" fontId="10" fillId="0" borderId="5" xfId="2" applyFont="1" applyFill="1" applyBorder="1" applyAlignment="1">
      <alignment vertical="top"/>
    </xf>
    <xf numFmtId="0" fontId="11" fillId="0" borderId="5" xfId="2" applyFont="1" applyFill="1" applyBorder="1" applyAlignment="1">
      <alignment horizontal="center" vertical="top"/>
    </xf>
    <xf numFmtId="0" fontId="10" fillId="0" borderId="5" xfId="2" applyFont="1" applyFill="1" applyBorder="1" applyAlignment="1">
      <alignment horizontal="left" vertical="top"/>
    </xf>
    <xf numFmtId="3" fontId="10" fillId="0" borderId="10" xfId="2" applyNumberFormat="1" applyFont="1" applyFill="1" applyBorder="1" applyAlignment="1">
      <alignment vertical="top"/>
    </xf>
    <xf numFmtId="3" fontId="10" fillId="0" borderId="5" xfId="2" applyNumberFormat="1" applyFont="1" applyFill="1" applyBorder="1" applyAlignment="1">
      <alignment vertical="top"/>
    </xf>
    <xf numFmtId="3" fontId="10" fillId="0" borderId="11" xfId="2" applyNumberFormat="1" applyFont="1" applyFill="1" applyBorder="1" applyAlignment="1">
      <alignment vertical="top"/>
    </xf>
    <xf numFmtId="3" fontId="10" fillId="0" borderId="5" xfId="2" applyNumberFormat="1" applyFont="1" applyFill="1" applyBorder="1" applyAlignment="1">
      <alignment horizontal="right" vertical="top"/>
    </xf>
    <xf numFmtId="3" fontId="3" fillId="0" borderId="5" xfId="2" applyNumberFormat="1" applyFont="1" applyFill="1" applyBorder="1" applyAlignment="1">
      <alignment horizontal="right" vertical="top"/>
    </xf>
    <xf numFmtId="165" fontId="10" fillId="0" borderId="5" xfId="1" applyNumberFormat="1" applyFont="1" applyFill="1" applyBorder="1" applyAlignment="1">
      <alignment vertical="top"/>
    </xf>
    <xf numFmtId="0" fontId="10" fillId="0" borderId="5" xfId="2" applyFont="1" applyFill="1" applyBorder="1" applyAlignment="1">
      <alignment vertical="top" wrapText="1"/>
    </xf>
    <xf numFmtId="0" fontId="10" fillId="6" borderId="5" xfId="2" applyFont="1" applyFill="1" applyBorder="1" applyAlignment="1">
      <alignment vertical="top"/>
    </xf>
    <xf numFmtId="0" fontId="11" fillId="6" borderId="5" xfId="2" applyFont="1" applyFill="1" applyBorder="1" applyAlignment="1">
      <alignment horizontal="center" vertical="top"/>
    </xf>
    <xf numFmtId="0" fontId="10" fillId="6" borderId="5" xfId="2" applyFont="1" applyFill="1" applyBorder="1" applyAlignment="1">
      <alignment horizontal="left" vertical="top"/>
    </xf>
    <xf numFmtId="3" fontId="10" fillId="6" borderId="10" xfId="2" applyNumberFormat="1" applyFont="1" applyFill="1" applyBorder="1" applyAlignment="1">
      <alignment vertical="top"/>
    </xf>
    <xf numFmtId="3" fontId="10" fillId="6" borderId="5" xfId="2" applyNumberFormat="1" applyFont="1" applyFill="1" applyBorder="1" applyAlignment="1">
      <alignment vertical="top"/>
    </xf>
    <xf numFmtId="3" fontId="10" fillId="6" borderId="11" xfId="2" applyNumberFormat="1" applyFont="1" applyFill="1" applyBorder="1" applyAlignment="1">
      <alignment vertical="top"/>
    </xf>
    <xf numFmtId="3" fontId="10" fillId="6" borderId="5" xfId="2" applyNumberFormat="1" applyFont="1" applyFill="1" applyBorder="1" applyAlignment="1">
      <alignment horizontal="right" vertical="top"/>
    </xf>
    <xf numFmtId="3" fontId="3" fillId="6" borderId="5" xfId="2" applyNumberFormat="1" applyFont="1" applyFill="1" applyBorder="1" applyAlignment="1">
      <alignment horizontal="right" vertical="top"/>
    </xf>
    <xf numFmtId="0" fontId="10" fillId="6" borderId="5" xfId="2" applyFont="1" applyFill="1" applyBorder="1" applyAlignment="1">
      <alignment vertical="top" wrapText="1"/>
    </xf>
    <xf numFmtId="0" fontId="10" fillId="6" borderId="0" xfId="2" applyFont="1" applyFill="1"/>
    <xf numFmtId="0" fontId="10" fillId="6" borderId="0" xfId="2" applyFont="1" applyFill="1" applyBorder="1" applyAlignment="1">
      <alignment vertical="top"/>
    </xf>
    <xf numFmtId="0" fontId="10" fillId="6" borderId="11" xfId="2" applyFont="1" applyFill="1" applyBorder="1" applyAlignment="1">
      <alignment vertical="top"/>
    </xf>
    <xf numFmtId="0" fontId="11" fillId="6" borderId="11" xfId="2" applyFont="1" applyFill="1" applyBorder="1" applyAlignment="1">
      <alignment horizontal="center" vertical="top"/>
    </xf>
    <xf numFmtId="3" fontId="10" fillId="6" borderId="5" xfId="2" applyNumberFormat="1" applyFont="1" applyFill="1" applyBorder="1" applyAlignment="1">
      <alignment vertical="top" wrapText="1"/>
    </xf>
    <xf numFmtId="0" fontId="10" fillId="6" borderId="0" xfId="2" applyFont="1" applyFill="1" applyBorder="1"/>
    <xf numFmtId="0" fontId="10" fillId="7" borderId="0" xfId="2" applyFont="1" applyFill="1"/>
    <xf numFmtId="0" fontId="10" fillId="0" borderId="0" xfId="2" applyFont="1" applyFill="1" applyBorder="1" applyAlignment="1">
      <alignment vertical="top"/>
    </xf>
    <xf numFmtId="0" fontId="10" fillId="0" borderId="11" xfId="2" applyFont="1" applyFill="1" applyBorder="1" applyAlignment="1">
      <alignment vertical="top"/>
    </xf>
    <xf numFmtId="0" fontId="11" fillId="0" borderId="11" xfId="2" applyFont="1" applyFill="1" applyBorder="1" applyAlignment="1">
      <alignment horizontal="center" vertical="top"/>
    </xf>
    <xf numFmtId="3" fontId="10" fillId="0" borderId="5" xfId="2" applyNumberFormat="1" applyFont="1" applyFill="1" applyBorder="1" applyAlignment="1">
      <alignment vertical="top" wrapText="1"/>
    </xf>
    <xf numFmtId="0" fontId="10" fillId="8" borderId="0" xfId="2" applyFont="1" applyFill="1"/>
    <xf numFmtId="0" fontId="10" fillId="9" borderId="0" xfId="2" applyFont="1" applyFill="1" applyBorder="1" applyAlignment="1">
      <alignment vertical="top"/>
    </xf>
    <xf numFmtId="0" fontId="10" fillId="9" borderId="11" xfId="2" applyFont="1" applyFill="1" applyBorder="1" applyAlignment="1">
      <alignment vertical="top"/>
    </xf>
    <xf numFmtId="0" fontId="11" fillId="9" borderId="11" xfId="2" applyFont="1" applyFill="1" applyBorder="1" applyAlignment="1">
      <alignment horizontal="center" vertical="top"/>
    </xf>
    <xf numFmtId="0" fontId="10" fillId="9" borderId="5" xfId="2" applyFont="1" applyFill="1" applyBorder="1" applyAlignment="1">
      <alignment horizontal="left" vertical="top"/>
    </xf>
    <xf numFmtId="3" fontId="10" fillId="9" borderId="11" xfId="2" applyNumberFormat="1" applyFont="1" applyFill="1" applyBorder="1" applyAlignment="1">
      <alignment vertical="top"/>
    </xf>
    <xf numFmtId="3" fontId="10" fillId="9" borderId="5" xfId="2" applyNumberFormat="1" applyFont="1" applyFill="1" applyBorder="1" applyAlignment="1">
      <alignment vertical="top"/>
    </xf>
    <xf numFmtId="3" fontId="10" fillId="9" borderId="5" xfId="2" applyNumberFormat="1" applyFont="1" applyFill="1" applyBorder="1" applyAlignment="1">
      <alignment horizontal="right" vertical="top"/>
    </xf>
    <xf numFmtId="3" fontId="3" fillId="9" borderId="5" xfId="2" applyNumberFormat="1" applyFont="1" applyFill="1" applyBorder="1" applyAlignment="1">
      <alignment horizontal="right" vertical="top"/>
    </xf>
    <xf numFmtId="3" fontId="10" fillId="9" borderId="5" xfId="2" applyNumberFormat="1" applyFont="1" applyFill="1" applyBorder="1" applyAlignment="1">
      <alignment vertical="top" wrapText="1"/>
    </xf>
    <xf numFmtId="0" fontId="10" fillId="9" borderId="0" xfId="2" applyFont="1" applyFill="1"/>
    <xf numFmtId="0" fontId="10" fillId="10" borderId="0" xfId="2" applyFont="1" applyFill="1"/>
    <xf numFmtId="0" fontId="10" fillId="11" borderId="0" xfId="2" applyFont="1" applyFill="1" applyBorder="1" applyAlignment="1">
      <alignment vertical="top"/>
    </xf>
    <xf numFmtId="0" fontId="10" fillId="11" borderId="11" xfId="2" applyFont="1" applyFill="1" applyBorder="1" applyAlignment="1">
      <alignment vertical="top"/>
    </xf>
    <xf numFmtId="0" fontId="11" fillId="11" borderId="11" xfId="2" applyFont="1" applyFill="1" applyBorder="1" applyAlignment="1">
      <alignment horizontal="center" vertical="top"/>
    </xf>
    <xf numFmtId="0" fontId="10" fillId="11" borderId="5" xfId="2" applyFont="1" applyFill="1" applyBorder="1" applyAlignment="1">
      <alignment horizontal="left" vertical="top"/>
    </xf>
    <xf numFmtId="3" fontId="10" fillId="11" borderId="11" xfId="2" applyNumberFormat="1" applyFont="1" applyFill="1" applyBorder="1" applyAlignment="1">
      <alignment vertical="top"/>
    </xf>
    <xf numFmtId="3" fontId="10" fillId="11" borderId="5" xfId="2" applyNumberFormat="1" applyFont="1" applyFill="1" applyBorder="1" applyAlignment="1">
      <alignment vertical="top"/>
    </xf>
    <xf numFmtId="3" fontId="10" fillId="11" borderId="5" xfId="2" applyNumberFormat="1" applyFont="1" applyFill="1" applyBorder="1" applyAlignment="1">
      <alignment horizontal="right" vertical="top"/>
    </xf>
    <xf numFmtId="3" fontId="3" fillId="11" borderId="5" xfId="2" applyNumberFormat="1" applyFont="1" applyFill="1" applyBorder="1" applyAlignment="1">
      <alignment horizontal="right" vertical="top"/>
    </xf>
    <xf numFmtId="3" fontId="10" fillId="11" borderId="5" xfId="2" applyNumberFormat="1" applyFont="1" applyFill="1" applyBorder="1" applyAlignment="1">
      <alignment vertical="top" wrapText="1"/>
    </xf>
    <xf numFmtId="0" fontId="10" fillId="11" borderId="0" xfId="2" applyFont="1" applyFill="1"/>
    <xf numFmtId="0" fontId="10" fillId="4" borderId="0" xfId="2" applyFont="1" applyFill="1" applyBorder="1" applyAlignment="1">
      <alignment vertical="top"/>
    </xf>
    <xf numFmtId="0" fontId="10" fillId="4" borderId="11" xfId="2" applyFont="1" applyFill="1" applyBorder="1" applyAlignment="1">
      <alignment vertical="top"/>
    </xf>
    <xf numFmtId="0" fontId="11" fillId="4" borderId="11" xfId="2" applyFont="1" applyFill="1" applyBorder="1" applyAlignment="1">
      <alignment horizontal="center" vertical="top"/>
    </xf>
    <xf numFmtId="0" fontId="10" fillId="4" borderId="5" xfId="2" applyFont="1" applyFill="1" applyBorder="1" applyAlignment="1">
      <alignment horizontal="left" vertical="top"/>
    </xf>
    <xf numFmtId="3" fontId="10" fillId="4" borderId="11" xfId="2" applyNumberFormat="1" applyFont="1" applyFill="1" applyBorder="1" applyAlignment="1">
      <alignment vertical="top"/>
    </xf>
    <xf numFmtId="3" fontId="10" fillId="4" borderId="5" xfId="2" applyNumberFormat="1" applyFont="1" applyFill="1" applyBorder="1" applyAlignment="1">
      <alignment vertical="top"/>
    </xf>
    <xf numFmtId="3" fontId="10" fillId="4" borderId="5" xfId="2" applyNumberFormat="1" applyFont="1" applyFill="1" applyBorder="1" applyAlignment="1">
      <alignment horizontal="right" vertical="top"/>
    </xf>
    <xf numFmtId="3" fontId="3" fillId="4" borderId="5" xfId="2" applyNumberFormat="1" applyFont="1" applyFill="1" applyBorder="1" applyAlignment="1">
      <alignment horizontal="right" vertical="top"/>
    </xf>
    <xf numFmtId="3" fontId="10" fillId="4" borderId="5" xfId="2" applyNumberFormat="1" applyFont="1" applyFill="1" applyBorder="1" applyAlignment="1">
      <alignment vertical="top" wrapText="1"/>
    </xf>
    <xf numFmtId="0" fontId="10" fillId="4" borderId="0" xfId="2" applyFont="1" applyFill="1"/>
    <xf numFmtId="0" fontId="10" fillId="12" borderId="0" xfId="2" applyFont="1" applyFill="1" applyBorder="1" applyAlignment="1">
      <alignment vertical="top"/>
    </xf>
    <xf numFmtId="0" fontId="10" fillId="12" borderId="11" xfId="2" applyFont="1" applyFill="1" applyBorder="1" applyAlignment="1">
      <alignment vertical="top"/>
    </xf>
    <xf numFmtId="0" fontId="11" fillId="12" borderId="11" xfId="2" applyFont="1" applyFill="1" applyBorder="1" applyAlignment="1">
      <alignment horizontal="center" vertical="top"/>
    </xf>
    <xf numFmtId="0" fontId="10" fillId="12" borderId="5" xfId="2" applyFont="1" applyFill="1" applyBorder="1" applyAlignment="1">
      <alignment horizontal="left" vertical="top"/>
    </xf>
    <xf numFmtId="3" fontId="10" fillId="12" borderId="11" xfId="2" applyNumberFormat="1" applyFont="1" applyFill="1" applyBorder="1" applyAlignment="1">
      <alignment vertical="top"/>
    </xf>
    <xf numFmtId="3" fontId="10" fillId="12" borderId="5" xfId="2" applyNumberFormat="1" applyFont="1" applyFill="1" applyBorder="1" applyAlignment="1">
      <alignment vertical="top"/>
    </xf>
    <xf numFmtId="3" fontId="10" fillId="12" borderId="5" xfId="2" applyNumberFormat="1" applyFont="1" applyFill="1" applyBorder="1" applyAlignment="1">
      <alignment horizontal="right" vertical="top"/>
    </xf>
    <xf numFmtId="3" fontId="3" fillId="12" borderId="5" xfId="2" applyNumberFormat="1" applyFont="1" applyFill="1" applyBorder="1" applyAlignment="1">
      <alignment horizontal="right" vertical="top"/>
    </xf>
    <xf numFmtId="3" fontId="10" fillId="12" borderId="5" xfId="2" applyNumberFormat="1" applyFont="1" applyFill="1" applyBorder="1" applyAlignment="1">
      <alignment vertical="top" wrapText="1"/>
    </xf>
    <xf numFmtId="0" fontId="10" fillId="12" borderId="0" xfId="2" applyFont="1" applyFill="1"/>
    <xf numFmtId="0" fontId="10" fillId="13" borderId="0" xfId="2" applyFont="1" applyFill="1"/>
    <xf numFmtId="0" fontId="10" fillId="13" borderId="0" xfId="2" applyFont="1" applyFill="1" applyBorder="1" applyAlignment="1">
      <alignment vertical="top"/>
    </xf>
    <xf numFmtId="0" fontId="10" fillId="13" borderId="11" xfId="2" applyFont="1" applyFill="1" applyBorder="1" applyAlignment="1">
      <alignment vertical="top"/>
    </xf>
    <xf numFmtId="0" fontId="11" fillId="13" borderId="11" xfId="2" applyFont="1" applyFill="1" applyBorder="1" applyAlignment="1">
      <alignment horizontal="center" vertical="top"/>
    </xf>
    <xf numFmtId="0" fontId="10" fillId="13" borderId="5" xfId="2" applyFont="1" applyFill="1" applyBorder="1" applyAlignment="1">
      <alignment horizontal="left" vertical="top"/>
    </xf>
    <xf numFmtId="3" fontId="10" fillId="13" borderId="11" xfId="2" applyNumberFormat="1" applyFont="1" applyFill="1" applyBorder="1" applyAlignment="1">
      <alignment vertical="top"/>
    </xf>
    <xf numFmtId="3" fontId="10" fillId="13" borderId="5" xfId="2" applyNumberFormat="1" applyFont="1" applyFill="1" applyBorder="1" applyAlignment="1">
      <alignment vertical="top"/>
    </xf>
    <xf numFmtId="3" fontId="10" fillId="13" borderId="5" xfId="2" applyNumberFormat="1" applyFont="1" applyFill="1" applyBorder="1" applyAlignment="1">
      <alignment horizontal="right" vertical="top"/>
    </xf>
    <xf numFmtId="3" fontId="3" fillId="13" borderId="5" xfId="2" applyNumberFormat="1" applyFont="1" applyFill="1" applyBorder="1" applyAlignment="1">
      <alignment horizontal="right" vertical="top"/>
    </xf>
    <xf numFmtId="3" fontId="10" fillId="13" borderId="5" xfId="2" applyNumberFormat="1" applyFont="1" applyFill="1" applyBorder="1" applyAlignment="1">
      <alignment vertical="top" wrapText="1"/>
    </xf>
    <xf numFmtId="0" fontId="10" fillId="14" borderId="0" xfId="2" applyFont="1" applyFill="1" applyBorder="1" applyAlignment="1">
      <alignment vertical="top"/>
    </xf>
    <xf numFmtId="0" fontId="10" fillId="14" borderId="11" xfId="2" applyFont="1" applyFill="1" applyBorder="1" applyAlignment="1">
      <alignment vertical="top"/>
    </xf>
    <xf numFmtId="0" fontId="11" fillId="14" borderId="11" xfId="2" applyFont="1" applyFill="1" applyBorder="1" applyAlignment="1">
      <alignment horizontal="center" vertical="top"/>
    </xf>
    <xf numFmtId="0" fontId="10" fillId="14" borderId="5" xfId="2" applyFont="1" applyFill="1" applyBorder="1" applyAlignment="1">
      <alignment horizontal="left" vertical="top"/>
    </xf>
    <xf numFmtId="3" fontId="10" fillId="14" borderId="11" xfId="2" applyNumberFormat="1" applyFont="1" applyFill="1" applyBorder="1" applyAlignment="1">
      <alignment vertical="top"/>
    </xf>
    <xf numFmtId="3" fontId="10" fillId="14" borderId="5" xfId="2" applyNumberFormat="1" applyFont="1" applyFill="1" applyBorder="1" applyAlignment="1">
      <alignment vertical="top"/>
    </xf>
    <xf numFmtId="3" fontId="10" fillId="14" borderId="5" xfId="2" applyNumberFormat="1" applyFont="1" applyFill="1" applyBorder="1" applyAlignment="1">
      <alignment horizontal="right" vertical="top"/>
    </xf>
    <xf numFmtId="3" fontId="3" fillId="14" borderId="5" xfId="2" applyNumberFormat="1" applyFont="1" applyFill="1" applyBorder="1" applyAlignment="1">
      <alignment horizontal="right" vertical="top"/>
    </xf>
    <xf numFmtId="3" fontId="10" fillId="14" borderId="5" xfId="2" applyNumberFormat="1" applyFont="1" applyFill="1" applyBorder="1" applyAlignment="1">
      <alignment vertical="top" wrapText="1"/>
    </xf>
    <xf numFmtId="0" fontId="10" fillId="14" borderId="0" xfId="2" applyFont="1" applyFill="1"/>
    <xf numFmtId="0" fontId="10" fillId="15" borderId="0" xfId="2" applyFont="1" applyFill="1"/>
    <xf numFmtId="0" fontId="10" fillId="5" borderId="0" xfId="2" applyFont="1" applyFill="1"/>
    <xf numFmtId="0" fontId="10" fillId="16" borderId="0" xfId="2" applyFont="1" applyFill="1" applyBorder="1" applyAlignment="1">
      <alignment vertical="top"/>
    </xf>
    <xf numFmtId="0" fontId="10" fillId="16" borderId="11" xfId="2" applyFont="1" applyFill="1" applyBorder="1" applyAlignment="1">
      <alignment vertical="top"/>
    </xf>
    <xf numFmtId="0" fontId="11" fillId="16" borderId="11" xfId="2" applyFont="1" applyFill="1" applyBorder="1" applyAlignment="1">
      <alignment horizontal="center" vertical="top"/>
    </xf>
    <xf numFmtId="0" fontId="10" fillId="16" borderId="5" xfId="2" applyFont="1" applyFill="1" applyBorder="1" applyAlignment="1">
      <alignment horizontal="left" vertical="top"/>
    </xf>
    <xf numFmtId="3" fontId="10" fillId="16" borderId="11" xfId="2" applyNumberFormat="1" applyFont="1" applyFill="1" applyBorder="1" applyAlignment="1">
      <alignment vertical="top"/>
    </xf>
    <xf numFmtId="3" fontId="10" fillId="16" borderId="5" xfId="2" applyNumberFormat="1" applyFont="1" applyFill="1" applyBorder="1" applyAlignment="1">
      <alignment vertical="top"/>
    </xf>
    <xf numFmtId="3" fontId="10" fillId="16" borderId="5" xfId="2" applyNumberFormat="1" applyFont="1" applyFill="1" applyBorder="1" applyAlignment="1">
      <alignment horizontal="right" vertical="top"/>
    </xf>
    <xf numFmtId="3" fontId="3" fillId="16" borderId="5" xfId="2" applyNumberFormat="1" applyFont="1" applyFill="1" applyBorder="1" applyAlignment="1">
      <alignment horizontal="right" vertical="top"/>
    </xf>
    <xf numFmtId="3" fontId="10" fillId="16" borderId="5" xfId="2" applyNumberFormat="1" applyFont="1" applyFill="1" applyBorder="1" applyAlignment="1">
      <alignment vertical="top" wrapText="1"/>
    </xf>
    <xf numFmtId="0" fontId="10" fillId="16" borderId="0" xfId="2" applyFont="1" applyFill="1"/>
    <xf numFmtId="0" fontId="10" fillId="7" borderId="0" xfId="2" applyFont="1" applyFill="1" applyBorder="1" applyAlignment="1">
      <alignment vertical="top"/>
    </xf>
    <xf numFmtId="0" fontId="10" fillId="7" borderId="11" xfId="2" applyFont="1" applyFill="1" applyBorder="1" applyAlignment="1">
      <alignment vertical="top"/>
    </xf>
    <xf numFmtId="0" fontId="11" fillId="7" borderId="11" xfId="2" applyFont="1" applyFill="1" applyBorder="1" applyAlignment="1">
      <alignment horizontal="center" vertical="top"/>
    </xf>
    <xf numFmtId="0" fontId="10" fillId="7" borderId="5" xfId="2" applyFont="1" applyFill="1" applyBorder="1" applyAlignment="1">
      <alignment horizontal="left" vertical="top"/>
    </xf>
    <xf numFmtId="3" fontId="10" fillId="7" borderId="11" xfId="2" applyNumberFormat="1" applyFont="1" applyFill="1" applyBorder="1" applyAlignment="1">
      <alignment vertical="top"/>
    </xf>
    <xf numFmtId="3" fontId="10" fillId="7" borderId="5" xfId="2" applyNumberFormat="1" applyFont="1" applyFill="1" applyBorder="1" applyAlignment="1">
      <alignment vertical="top"/>
    </xf>
    <xf numFmtId="3" fontId="10" fillId="7" borderId="5" xfId="2" applyNumberFormat="1" applyFont="1" applyFill="1" applyBorder="1" applyAlignment="1">
      <alignment horizontal="right" vertical="top"/>
    </xf>
    <xf numFmtId="3" fontId="10" fillId="7" borderId="5" xfId="2" applyNumberFormat="1" applyFont="1" applyFill="1" applyBorder="1" applyAlignment="1">
      <alignment vertical="top" wrapText="1"/>
    </xf>
    <xf numFmtId="0" fontId="10" fillId="17" borderId="0" xfId="2" applyFont="1" applyFill="1"/>
    <xf numFmtId="0" fontId="10" fillId="18" borderId="0" xfId="2" applyFont="1" applyFill="1"/>
    <xf numFmtId="0" fontId="10" fillId="18" borderId="0" xfId="2" applyFont="1" applyFill="1" applyBorder="1" applyAlignment="1">
      <alignment vertical="top"/>
    </xf>
    <xf numFmtId="0" fontId="10" fillId="18" borderId="11" xfId="2" applyFont="1" applyFill="1" applyBorder="1" applyAlignment="1">
      <alignment vertical="top"/>
    </xf>
    <xf numFmtId="0" fontId="11" fillId="18" borderId="11" xfId="2" applyFont="1" applyFill="1" applyBorder="1" applyAlignment="1">
      <alignment horizontal="center" vertical="top"/>
    </xf>
    <xf numFmtId="0" fontId="10" fillId="18" borderId="5" xfId="2" applyFont="1" applyFill="1" applyBorder="1" applyAlignment="1">
      <alignment horizontal="left" vertical="top"/>
    </xf>
    <xf numFmtId="3" fontId="10" fillId="18" borderId="11" xfId="2" applyNumberFormat="1" applyFont="1" applyFill="1" applyBorder="1" applyAlignment="1">
      <alignment vertical="top"/>
    </xf>
    <xf numFmtId="3" fontId="10" fillId="18" borderId="5" xfId="2" applyNumberFormat="1" applyFont="1" applyFill="1" applyBorder="1" applyAlignment="1">
      <alignment vertical="top"/>
    </xf>
    <xf numFmtId="3" fontId="10" fillId="18" borderId="5" xfId="2" applyNumberFormat="1" applyFont="1" applyFill="1" applyBorder="1" applyAlignment="1">
      <alignment horizontal="right" vertical="top"/>
    </xf>
    <xf numFmtId="3" fontId="3" fillId="18" borderId="5" xfId="2" applyNumberFormat="1" applyFont="1" applyFill="1" applyBorder="1" applyAlignment="1">
      <alignment horizontal="right" vertical="top"/>
    </xf>
    <xf numFmtId="3" fontId="10" fillId="18" borderId="5" xfId="2" applyNumberFormat="1" applyFont="1" applyFill="1" applyBorder="1" applyAlignment="1">
      <alignment vertical="top" wrapText="1"/>
    </xf>
    <xf numFmtId="0" fontId="10" fillId="10" borderId="0" xfId="2" applyFont="1" applyFill="1" applyBorder="1" applyAlignment="1">
      <alignment vertical="top"/>
    </xf>
    <xf numFmtId="0" fontId="10" fillId="10" borderId="11" xfId="2" applyFont="1" applyFill="1" applyBorder="1" applyAlignment="1">
      <alignment vertical="top"/>
    </xf>
    <xf numFmtId="0" fontId="11" fillId="10" borderId="11" xfId="2" applyFont="1" applyFill="1" applyBorder="1" applyAlignment="1">
      <alignment horizontal="center" vertical="top"/>
    </xf>
    <xf numFmtId="0" fontId="10" fillId="10" borderId="5" xfId="2" applyFont="1" applyFill="1" applyBorder="1" applyAlignment="1">
      <alignment horizontal="left" vertical="top"/>
    </xf>
    <xf numFmtId="3" fontId="10" fillId="10" borderId="11" xfId="2" applyNumberFormat="1" applyFont="1" applyFill="1" applyBorder="1" applyAlignment="1">
      <alignment vertical="top"/>
    </xf>
    <xf numFmtId="3" fontId="10" fillId="10" borderId="5" xfId="2" applyNumberFormat="1" applyFont="1" applyFill="1" applyBorder="1" applyAlignment="1">
      <alignment vertical="top"/>
    </xf>
    <xf numFmtId="3" fontId="10" fillId="10" borderId="5" xfId="2" applyNumberFormat="1" applyFont="1" applyFill="1" applyBorder="1" applyAlignment="1">
      <alignment horizontal="right" vertical="top"/>
    </xf>
    <xf numFmtId="3" fontId="3" fillId="10" borderId="5" xfId="2" applyNumberFormat="1" applyFont="1" applyFill="1" applyBorder="1" applyAlignment="1">
      <alignment horizontal="right" vertical="top"/>
    </xf>
    <xf numFmtId="3" fontId="10" fillId="10" borderId="5" xfId="2" applyNumberFormat="1" applyFont="1" applyFill="1" applyBorder="1" applyAlignment="1">
      <alignment vertical="top" wrapText="1"/>
    </xf>
    <xf numFmtId="0" fontId="10" fillId="3" borderId="0" xfId="2" applyFont="1" applyFill="1"/>
    <xf numFmtId="0" fontId="10" fillId="19" borderId="0" xfId="2" applyFont="1" applyFill="1" applyBorder="1" applyAlignment="1">
      <alignment vertical="top"/>
    </xf>
    <xf numFmtId="0" fontId="10" fillId="19" borderId="11" xfId="2" applyFont="1" applyFill="1" applyBorder="1" applyAlignment="1">
      <alignment vertical="top"/>
    </xf>
    <xf numFmtId="0" fontId="11" fillId="19" borderId="11" xfId="2" applyFont="1" applyFill="1" applyBorder="1" applyAlignment="1">
      <alignment horizontal="center" vertical="top"/>
    </xf>
    <xf numFmtId="0" fontId="10" fillId="19" borderId="5" xfId="2" applyFont="1" applyFill="1" applyBorder="1" applyAlignment="1">
      <alignment horizontal="left" vertical="top"/>
    </xf>
    <xf numFmtId="3" fontId="10" fillId="19" borderId="11" xfId="2" applyNumberFormat="1" applyFont="1" applyFill="1" applyBorder="1" applyAlignment="1">
      <alignment vertical="top"/>
    </xf>
    <xf numFmtId="3" fontId="10" fillId="19" borderId="5" xfId="2" applyNumberFormat="1" applyFont="1" applyFill="1" applyBorder="1" applyAlignment="1">
      <alignment vertical="top"/>
    </xf>
    <xf numFmtId="3" fontId="10" fillId="19" borderId="5" xfId="2" applyNumberFormat="1" applyFont="1" applyFill="1" applyBorder="1" applyAlignment="1">
      <alignment horizontal="right" vertical="top"/>
    </xf>
    <xf numFmtId="3" fontId="3" fillId="19" borderId="5" xfId="2" applyNumberFormat="1" applyFont="1" applyFill="1" applyBorder="1" applyAlignment="1">
      <alignment horizontal="right" vertical="top"/>
    </xf>
    <xf numFmtId="3" fontId="10" fillId="19" borderId="5" xfId="2" applyNumberFormat="1" applyFont="1" applyFill="1" applyBorder="1" applyAlignment="1">
      <alignment vertical="top" wrapText="1"/>
    </xf>
    <xf numFmtId="0" fontId="10" fillId="19" borderId="0" xfId="2" applyFont="1" applyFill="1"/>
    <xf numFmtId="0" fontId="10" fillId="20" borderId="0" xfId="2" applyFont="1" applyFill="1" applyBorder="1" applyAlignment="1">
      <alignment vertical="top"/>
    </xf>
    <xf numFmtId="0" fontId="10" fillId="20" borderId="11" xfId="2" applyFont="1" applyFill="1" applyBorder="1" applyAlignment="1">
      <alignment vertical="top"/>
    </xf>
    <xf numFmtId="0" fontId="11" fillId="20" borderId="11" xfId="2" applyFont="1" applyFill="1" applyBorder="1" applyAlignment="1">
      <alignment horizontal="center" vertical="top"/>
    </xf>
    <xf numFmtId="0" fontId="10" fillId="20" borderId="5" xfId="2" applyFont="1" applyFill="1" applyBorder="1" applyAlignment="1">
      <alignment horizontal="left" vertical="top"/>
    </xf>
    <xf numFmtId="3" fontId="10" fillId="20" borderId="11" xfId="2" applyNumberFormat="1" applyFont="1" applyFill="1" applyBorder="1" applyAlignment="1">
      <alignment vertical="top"/>
    </xf>
    <xf numFmtId="3" fontId="10" fillId="20" borderId="5" xfId="2" applyNumberFormat="1" applyFont="1" applyFill="1" applyBorder="1" applyAlignment="1">
      <alignment vertical="top"/>
    </xf>
    <xf numFmtId="3" fontId="10" fillId="20" borderId="5" xfId="2" applyNumberFormat="1" applyFont="1" applyFill="1" applyBorder="1" applyAlignment="1">
      <alignment horizontal="right" vertical="top"/>
    </xf>
    <xf numFmtId="3" fontId="3" fillId="20" borderId="5" xfId="2" applyNumberFormat="1" applyFont="1" applyFill="1" applyBorder="1" applyAlignment="1">
      <alignment horizontal="right" vertical="top"/>
    </xf>
    <xf numFmtId="3" fontId="10" fillId="20" borderId="5" xfId="2" applyNumberFormat="1" applyFont="1" applyFill="1" applyBorder="1" applyAlignment="1">
      <alignment vertical="top" wrapText="1"/>
    </xf>
    <xf numFmtId="0" fontId="10" fillId="20" borderId="0" xfId="2" applyFont="1" applyFill="1"/>
    <xf numFmtId="0" fontId="10" fillId="21" borderId="0" xfId="2" applyFont="1" applyFill="1" applyBorder="1" applyAlignment="1">
      <alignment vertical="top"/>
    </xf>
    <xf numFmtId="0" fontId="10" fillId="21" borderId="11" xfId="2" applyFont="1" applyFill="1" applyBorder="1" applyAlignment="1">
      <alignment vertical="top"/>
    </xf>
    <xf numFmtId="0" fontId="11" fillId="21" borderId="11" xfId="2" applyFont="1" applyFill="1" applyBorder="1" applyAlignment="1">
      <alignment horizontal="center" vertical="top"/>
    </xf>
    <xf numFmtId="0" fontId="10" fillId="21" borderId="5" xfId="2" applyFont="1" applyFill="1" applyBorder="1" applyAlignment="1">
      <alignment horizontal="left" vertical="top"/>
    </xf>
    <xf numFmtId="3" fontId="10" fillId="21" borderId="11" xfId="2" applyNumberFormat="1" applyFont="1" applyFill="1" applyBorder="1" applyAlignment="1">
      <alignment vertical="top"/>
    </xf>
    <xf numFmtId="3" fontId="10" fillId="21" borderId="5" xfId="2" applyNumberFormat="1" applyFont="1" applyFill="1" applyBorder="1" applyAlignment="1">
      <alignment vertical="top"/>
    </xf>
    <xf numFmtId="3" fontId="10" fillId="21" borderId="5" xfId="2" applyNumberFormat="1" applyFont="1" applyFill="1" applyBorder="1" applyAlignment="1">
      <alignment horizontal="right" vertical="top"/>
    </xf>
    <xf numFmtId="3" fontId="3" fillId="21" borderId="5" xfId="2" applyNumberFormat="1" applyFont="1" applyFill="1" applyBorder="1" applyAlignment="1">
      <alignment horizontal="right" vertical="top"/>
    </xf>
    <xf numFmtId="3" fontId="10" fillId="21" borderId="5" xfId="2" applyNumberFormat="1" applyFont="1" applyFill="1" applyBorder="1" applyAlignment="1">
      <alignment vertical="top" wrapText="1"/>
    </xf>
    <xf numFmtId="0" fontId="10" fillId="21" borderId="0" xfId="2" applyFont="1" applyFill="1"/>
    <xf numFmtId="0" fontId="10" fillId="22" borderId="0" xfId="2" applyFont="1" applyFill="1"/>
    <xf numFmtId="0" fontId="10" fillId="5" borderId="0" xfId="2" applyFont="1" applyFill="1" applyBorder="1" applyAlignment="1">
      <alignment vertical="top"/>
    </xf>
    <xf numFmtId="0" fontId="10" fillId="5" borderId="11" xfId="2" applyFont="1" applyFill="1" applyBorder="1" applyAlignment="1">
      <alignment vertical="top"/>
    </xf>
    <xf numFmtId="0" fontId="11" fillId="5" borderId="11" xfId="2" applyFont="1" applyFill="1" applyBorder="1" applyAlignment="1">
      <alignment horizontal="center" vertical="top"/>
    </xf>
    <xf numFmtId="0" fontId="10" fillId="5" borderId="5" xfId="2" applyFont="1" applyFill="1" applyBorder="1" applyAlignment="1">
      <alignment horizontal="left" vertical="top"/>
    </xf>
    <xf numFmtId="3" fontId="10" fillId="5" borderId="11" xfId="2" applyNumberFormat="1" applyFont="1" applyFill="1" applyBorder="1" applyAlignment="1">
      <alignment vertical="top"/>
    </xf>
    <xf numFmtId="3" fontId="10" fillId="5" borderId="5" xfId="2" applyNumberFormat="1" applyFont="1" applyFill="1" applyBorder="1" applyAlignment="1">
      <alignment vertical="top"/>
    </xf>
    <xf numFmtId="3" fontId="10" fillId="5" borderId="5" xfId="2" applyNumberFormat="1" applyFont="1" applyFill="1" applyBorder="1" applyAlignment="1">
      <alignment horizontal="right" vertical="top"/>
    </xf>
    <xf numFmtId="3" fontId="3" fillId="5" borderId="5" xfId="2" applyNumberFormat="1" applyFont="1" applyFill="1" applyBorder="1" applyAlignment="1">
      <alignment horizontal="right" vertical="top"/>
    </xf>
    <xf numFmtId="3" fontId="10" fillId="5" borderId="5" xfId="2" applyNumberFormat="1" applyFont="1" applyFill="1" applyBorder="1" applyAlignment="1">
      <alignment vertical="top" wrapText="1"/>
    </xf>
    <xf numFmtId="0" fontId="10" fillId="15" borderId="0" xfId="2" applyFont="1" applyFill="1" applyBorder="1" applyAlignment="1">
      <alignment vertical="top"/>
    </xf>
    <xf numFmtId="0" fontId="10" fillId="15" borderId="11" xfId="2" applyFont="1" applyFill="1" applyBorder="1" applyAlignment="1">
      <alignment vertical="top"/>
    </xf>
    <xf numFmtId="0" fontId="11" fillId="15" borderId="11" xfId="2" applyFont="1" applyFill="1" applyBorder="1" applyAlignment="1">
      <alignment horizontal="center" vertical="top"/>
    </xf>
    <xf numFmtId="0" fontId="10" fillId="15" borderId="5" xfId="2" applyFont="1" applyFill="1" applyBorder="1" applyAlignment="1">
      <alignment horizontal="left" vertical="top"/>
    </xf>
    <xf numFmtId="3" fontId="10" fillId="15" borderId="11" xfId="2" applyNumberFormat="1" applyFont="1" applyFill="1" applyBorder="1" applyAlignment="1">
      <alignment vertical="top"/>
    </xf>
    <xf numFmtId="3" fontId="10" fillId="15" borderId="5" xfId="2" applyNumberFormat="1" applyFont="1" applyFill="1" applyBorder="1" applyAlignment="1">
      <alignment vertical="top"/>
    </xf>
    <xf numFmtId="3" fontId="10" fillId="15" borderId="5" xfId="2" applyNumberFormat="1" applyFont="1" applyFill="1" applyBorder="1" applyAlignment="1">
      <alignment horizontal="right" vertical="top"/>
    </xf>
    <xf numFmtId="3" fontId="3" fillId="15" borderId="5" xfId="2" applyNumberFormat="1" applyFont="1" applyFill="1" applyBorder="1" applyAlignment="1">
      <alignment horizontal="right" vertical="top"/>
    </xf>
    <xf numFmtId="3" fontId="10" fillId="15" borderId="5" xfId="2" applyNumberFormat="1" applyFont="1" applyFill="1" applyBorder="1" applyAlignment="1">
      <alignment vertical="top" wrapText="1"/>
    </xf>
    <xf numFmtId="0" fontId="10" fillId="17" borderId="0" xfId="2" applyFont="1" applyFill="1" applyBorder="1" applyAlignment="1">
      <alignment vertical="top"/>
    </xf>
    <xf numFmtId="0" fontId="10" fillId="17" borderId="11" xfId="2" applyFont="1" applyFill="1" applyBorder="1" applyAlignment="1">
      <alignment vertical="top"/>
    </xf>
    <xf numFmtId="0" fontId="11" fillId="17" borderId="11" xfId="2" applyFont="1" applyFill="1" applyBorder="1" applyAlignment="1">
      <alignment horizontal="center" vertical="top"/>
    </xf>
    <xf numFmtId="0" fontId="10" fillId="17" borderId="5" xfId="2" applyFont="1" applyFill="1" applyBorder="1" applyAlignment="1">
      <alignment horizontal="left" vertical="top"/>
    </xf>
    <xf numFmtId="3" fontId="10" fillId="17" borderId="11" xfId="2" applyNumberFormat="1" applyFont="1" applyFill="1" applyBorder="1" applyAlignment="1">
      <alignment vertical="top"/>
    </xf>
    <xf numFmtId="3" fontId="10" fillId="17" borderId="5" xfId="2" applyNumberFormat="1" applyFont="1" applyFill="1" applyBorder="1" applyAlignment="1">
      <alignment vertical="top"/>
    </xf>
    <xf numFmtId="3" fontId="10" fillId="17" borderId="5" xfId="2" applyNumberFormat="1" applyFont="1" applyFill="1" applyBorder="1" applyAlignment="1">
      <alignment horizontal="right" vertical="top"/>
    </xf>
    <xf numFmtId="3" fontId="10" fillId="17" borderId="5" xfId="2" applyNumberFormat="1" applyFont="1" applyFill="1" applyBorder="1" applyAlignment="1">
      <alignment vertical="top" wrapText="1"/>
    </xf>
    <xf numFmtId="0" fontId="10" fillId="3" borderId="0" xfId="2" applyFont="1" applyFill="1" applyBorder="1" applyAlignment="1">
      <alignment vertical="top"/>
    </xf>
    <xf numFmtId="0" fontId="10" fillId="3" borderId="11" xfId="2" applyFont="1" applyFill="1" applyBorder="1" applyAlignment="1">
      <alignment vertical="top"/>
    </xf>
    <xf numFmtId="0" fontId="11" fillId="3" borderId="11" xfId="2" applyFont="1" applyFill="1" applyBorder="1" applyAlignment="1">
      <alignment horizontal="center" vertical="top"/>
    </xf>
    <xf numFmtId="0" fontId="10" fillId="3" borderId="5" xfId="2" applyFont="1" applyFill="1" applyBorder="1" applyAlignment="1">
      <alignment horizontal="left" vertical="top"/>
    </xf>
    <xf numFmtId="3" fontId="10" fillId="3" borderId="11" xfId="2" applyNumberFormat="1" applyFont="1" applyFill="1" applyBorder="1" applyAlignment="1">
      <alignment vertical="top"/>
    </xf>
    <xf numFmtId="3" fontId="10" fillId="3" borderId="5" xfId="2" applyNumberFormat="1" applyFont="1" applyFill="1" applyBorder="1" applyAlignment="1">
      <alignment vertical="top"/>
    </xf>
    <xf numFmtId="3" fontId="10" fillId="3" borderId="5" xfId="2" applyNumberFormat="1" applyFont="1" applyFill="1" applyBorder="1" applyAlignment="1">
      <alignment horizontal="right" vertical="top"/>
    </xf>
    <xf numFmtId="3" fontId="3" fillId="3" borderId="5" xfId="2" applyNumberFormat="1" applyFont="1" applyFill="1" applyBorder="1" applyAlignment="1">
      <alignment horizontal="right" vertical="top"/>
    </xf>
    <xf numFmtId="3" fontId="10" fillId="3" borderId="5" xfId="2" applyNumberFormat="1" applyFont="1" applyFill="1" applyBorder="1" applyAlignment="1">
      <alignment vertical="top" wrapText="1"/>
    </xf>
    <xf numFmtId="0" fontId="10" fillId="23" borderId="0" xfId="2" applyFont="1" applyFill="1" applyBorder="1" applyAlignment="1">
      <alignment vertical="top"/>
    </xf>
    <xf numFmtId="0" fontId="10" fillId="23" borderId="11" xfId="2" applyFont="1" applyFill="1" applyBorder="1" applyAlignment="1">
      <alignment vertical="top"/>
    </xf>
    <xf numFmtId="0" fontId="11" fillId="23" borderId="11" xfId="2" applyFont="1" applyFill="1" applyBorder="1" applyAlignment="1">
      <alignment horizontal="center" vertical="top"/>
    </xf>
    <xf numFmtId="0" fontId="10" fillId="23" borderId="5" xfId="2" applyFont="1" applyFill="1" applyBorder="1" applyAlignment="1">
      <alignment horizontal="left" vertical="top"/>
    </xf>
    <xf numFmtId="3" fontId="10" fillId="23" borderId="11" xfId="2" applyNumberFormat="1" applyFont="1" applyFill="1" applyBorder="1" applyAlignment="1">
      <alignment vertical="top"/>
    </xf>
    <xf numFmtId="3" fontId="10" fillId="23" borderId="5" xfId="2" applyNumberFormat="1" applyFont="1" applyFill="1" applyBorder="1" applyAlignment="1">
      <alignment vertical="top"/>
    </xf>
    <xf numFmtId="3" fontId="10" fillId="23" borderId="5" xfId="2" applyNumberFormat="1" applyFont="1" applyFill="1" applyBorder="1" applyAlignment="1">
      <alignment horizontal="right" vertical="top"/>
    </xf>
    <xf numFmtId="3" fontId="3" fillId="23" borderId="5" xfId="2" applyNumberFormat="1" applyFont="1" applyFill="1" applyBorder="1" applyAlignment="1">
      <alignment horizontal="right" vertical="top"/>
    </xf>
    <xf numFmtId="3" fontId="10" fillId="23" borderId="5" xfId="2" applyNumberFormat="1" applyFont="1" applyFill="1" applyBorder="1" applyAlignment="1">
      <alignment vertical="top" wrapText="1"/>
    </xf>
    <xf numFmtId="0" fontId="10" fillId="23" borderId="0" xfId="2" applyFont="1" applyFill="1"/>
    <xf numFmtId="0" fontId="10" fillId="22" borderId="0" xfId="2" applyFont="1" applyFill="1" applyBorder="1" applyAlignment="1">
      <alignment vertical="top"/>
    </xf>
    <xf numFmtId="0" fontId="10" fillId="22" borderId="11" xfId="2" applyFont="1" applyFill="1" applyBorder="1" applyAlignment="1">
      <alignment vertical="top"/>
    </xf>
    <xf numFmtId="0" fontId="11" fillId="22" borderId="11" xfId="2" applyFont="1" applyFill="1" applyBorder="1" applyAlignment="1">
      <alignment horizontal="center" vertical="top"/>
    </xf>
    <xf numFmtId="0" fontId="10" fillId="22" borderId="5" xfId="2" applyFont="1" applyFill="1" applyBorder="1" applyAlignment="1">
      <alignment horizontal="left" vertical="top"/>
    </xf>
    <xf numFmtId="3" fontId="10" fillId="22" borderId="11" xfId="2" applyNumberFormat="1" applyFont="1" applyFill="1" applyBorder="1" applyAlignment="1">
      <alignment vertical="top"/>
    </xf>
    <xf numFmtId="3" fontId="10" fillId="22" borderId="5" xfId="2" applyNumberFormat="1" applyFont="1" applyFill="1" applyBorder="1" applyAlignment="1">
      <alignment vertical="top"/>
    </xf>
    <xf numFmtId="3" fontId="10" fillId="22" borderId="5" xfId="2" applyNumberFormat="1" applyFont="1" applyFill="1" applyBorder="1" applyAlignment="1">
      <alignment horizontal="right" vertical="top"/>
    </xf>
    <xf numFmtId="3" fontId="3" fillId="22" borderId="5" xfId="2" applyNumberFormat="1" applyFont="1" applyFill="1" applyBorder="1" applyAlignment="1">
      <alignment horizontal="right" vertical="top"/>
    </xf>
    <xf numFmtId="3" fontId="10" fillId="22" borderId="5" xfId="2" applyNumberFormat="1" applyFont="1" applyFill="1" applyBorder="1" applyAlignment="1">
      <alignment vertical="top" wrapText="1"/>
    </xf>
    <xf numFmtId="0" fontId="12" fillId="0" borderId="0" xfId="2" applyFont="1" applyFill="1" applyBorder="1" applyAlignment="1">
      <alignment vertical="top"/>
    </xf>
    <xf numFmtId="3" fontId="10" fillId="0" borderId="4" xfId="2" applyNumberFormat="1" applyFont="1" applyFill="1" applyBorder="1" applyAlignment="1">
      <alignment vertical="top" wrapText="1"/>
    </xf>
    <xf numFmtId="0" fontId="11" fillId="0" borderId="12" xfId="2" applyFont="1" applyFill="1" applyBorder="1"/>
    <xf numFmtId="0" fontId="11" fillId="0" borderId="13" xfId="2" applyFont="1" applyFill="1" applyBorder="1"/>
    <xf numFmtId="0" fontId="11" fillId="0" borderId="13" xfId="2" applyFont="1" applyFill="1" applyBorder="1" applyAlignment="1">
      <alignment horizontal="center"/>
    </xf>
    <xf numFmtId="0" fontId="10" fillId="0" borderId="13" xfId="2" applyFont="1" applyFill="1" applyBorder="1"/>
    <xf numFmtId="3" fontId="10" fillId="0" borderId="13" xfId="2" applyNumberFormat="1" applyFont="1" applyFill="1" applyBorder="1"/>
    <xf numFmtId="3" fontId="10" fillId="0" borderId="14" xfId="2" applyNumberFormat="1" applyFont="1" applyFill="1" applyBorder="1"/>
    <xf numFmtId="0" fontId="11" fillId="0" borderId="0" xfId="2" applyFont="1" applyFill="1" applyBorder="1"/>
    <xf numFmtId="0" fontId="11" fillId="0" borderId="0" xfId="2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right"/>
    </xf>
    <xf numFmtId="3" fontId="10" fillId="0" borderId="0" xfId="2" applyNumberFormat="1" applyFont="1" applyFill="1"/>
    <xf numFmtId="0" fontId="10" fillId="0" borderId="0" xfId="2" applyFont="1" applyFill="1" applyAlignment="1">
      <alignment wrapText="1"/>
    </xf>
    <xf numFmtId="0" fontId="10" fillId="0" borderId="0" xfId="2" applyFont="1" applyFill="1" applyAlignment="1">
      <alignment horizontal="center"/>
    </xf>
    <xf numFmtId="164" fontId="0" fillId="2" borderId="0" xfId="0" quotePrefix="1" applyNumberFormat="1" applyFill="1" applyAlignment="1">
      <alignment horizontal="right"/>
    </xf>
    <xf numFmtId="3" fontId="3" fillId="0" borderId="0" xfId="2" applyNumberFormat="1" applyFont="1" applyFill="1"/>
    <xf numFmtId="0" fontId="1" fillId="0" borderId="15" xfId="0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0" fillId="0" borderId="10" xfId="0" applyFill="1" applyBorder="1"/>
    <xf numFmtId="0" fontId="0" fillId="0" borderId="5" xfId="0" applyFill="1" applyBorder="1"/>
    <xf numFmtId="0" fontId="13" fillId="24" borderId="10" xfId="0" applyFont="1" applyFill="1" applyBorder="1"/>
    <xf numFmtId="0" fontId="13" fillId="24" borderId="5" xfId="0" applyFont="1" applyFill="1" applyBorder="1"/>
    <xf numFmtId="0" fontId="13" fillId="0" borderId="10" xfId="0" applyFont="1" applyBorder="1"/>
    <xf numFmtId="0" fontId="13" fillId="0" borderId="5" xfId="0" applyFont="1" applyBorder="1"/>
    <xf numFmtId="0" fontId="13" fillId="0" borderId="10" xfId="0" applyFont="1" applyFill="1" applyBorder="1"/>
    <xf numFmtId="0" fontId="13" fillId="0" borderId="5" xfId="0" applyFont="1" applyFill="1" applyBorder="1"/>
    <xf numFmtId="0" fontId="0" fillId="24" borderId="10" xfId="0" applyFill="1" applyBorder="1"/>
    <xf numFmtId="0" fontId="0" fillId="24" borderId="5" xfId="0" applyFill="1" applyBorder="1"/>
    <xf numFmtId="0" fontId="0" fillId="0" borderId="0" xfId="0" applyFill="1" applyBorder="1"/>
    <xf numFmtId="0" fontId="0" fillId="24" borderId="0" xfId="0" applyFill="1" applyBorder="1"/>
    <xf numFmtId="0" fontId="0" fillId="24" borderId="11" xfId="0" applyFill="1" applyBorder="1"/>
    <xf numFmtId="0" fontId="0" fillId="0" borderId="11" xfId="0" applyFill="1" applyBorder="1"/>
    <xf numFmtId="0" fontId="0" fillId="25" borderId="0" xfId="0" applyFill="1" applyBorder="1"/>
    <xf numFmtId="0" fontId="0" fillId="25" borderId="5" xfId="0" applyFill="1" applyBorder="1"/>
    <xf numFmtId="0" fontId="0" fillId="25" borderId="11" xfId="0" applyFill="1" applyBorder="1"/>
    <xf numFmtId="0" fontId="0" fillId="0" borderId="11" xfId="0" applyFill="1" applyBorder="1" applyAlignment="1">
      <alignment wrapText="1"/>
    </xf>
    <xf numFmtId="0" fontId="0" fillId="0" borderId="11" xfId="0" applyBorder="1"/>
    <xf numFmtId="3" fontId="1" fillId="26" borderId="8" xfId="0" applyNumberFormat="1" applyFont="1" applyFill="1" applyBorder="1" applyAlignment="1">
      <alignment horizontal="center" wrapText="1"/>
    </xf>
    <xf numFmtId="165" fontId="14" fillId="24" borderId="5" xfId="1" applyNumberFormat="1" applyFont="1" applyFill="1" applyBorder="1"/>
    <xf numFmtId="165" fontId="14" fillId="0" borderId="5" xfId="1" applyNumberFormat="1" applyFont="1" applyBorder="1"/>
    <xf numFmtId="165" fontId="13" fillId="0" borderId="5" xfId="1" applyNumberFormat="1" applyFont="1" applyFill="1" applyBorder="1"/>
    <xf numFmtId="165" fontId="14" fillId="0" borderId="5" xfId="1" applyNumberFormat="1" applyFont="1" applyFill="1" applyBorder="1"/>
    <xf numFmtId="165" fontId="1" fillId="24" borderId="5" xfId="1" applyNumberFormat="1" applyFont="1" applyFill="1" applyBorder="1"/>
    <xf numFmtId="165" fontId="1" fillId="0" borderId="5" xfId="1" applyNumberFormat="1" applyFont="1" applyFill="1" applyBorder="1"/>
    <xf numFmtId="165" fontId="1" fillId="25" borderId="5" xfId="1" applyNumberFormat="1" applyFont="1" applyFill="1" applyBorder="1"/>
    <xf numFmtId="165" fontId="1" fillId="0" borderId="5" xfId="1" applyNumberFormat="1" applyFont="1" applyBorder="1"/>
    <xf numFmtId="165" fontId="1" fillId="24" borderId="4" xfId="1" applyNumberFormat="1" applyFont="1" applyFill="1" applyBorder="1"/>
    <xf numFmtId="165" fontId="1" fillId="0" borderId="0" xfId="0" applyNumberFormat="1" applyFont="1"/>
    <xf numFmtId="14" fontId="16" fillId="0" borderId="0" xfId="3" applyNumberFormat="1" applyFont="1" applyAlignment="1">
      <alignment horizontal="center" wrapText="1"/>
    </xf>
    <xf numFmtId="3" fontId="0" fillId="0" borderId="0" xfId="0" applyNumberFormat="1"/>
    <xf numFmtId="3" fontId="1" fillId="0" borderId="0" xfId="0" applyNumberFormat="1" applyFont="1"/>
    <xf numFmtId="164" fontId="6" fillId="9" borderId="5" xfId="1" applyNumberFormat="1" applyFont="1" applyFill="1" applyBorder="1"/>
    <xf numFmtId="164" fontId="0" fillId="9" borderId="0" xfId="0" applyNumberFormat="1" applyFill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0" fillId="2" borderId="16" xfId="0" applyNumberFormat="1" applyFill="1" applyBorder="1" applyAlignment="1">
      <alignment horizontal="right"/>
    </xf>
    <xf numFmtId="164" fontId="0" fillId="2" borderId="17" xfId="0" applyNumberForma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0" fillId="2" borderId="0" xfId="0" applyFill="1" applyBorder="1"/>
    <xf numFmtId="164" fontId="1" fillId="2" borderId="16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/>
    </xf>
  </cellXfs>
  <cellStyles count="4">
    <cellStyle name="Comma" xfId="1" builtinId="3"/>
    <cellStyle name="Normal" xfId="0" builtinId="0"/>
    <cellStyle name="Normal 2" xfId="2"/>
    <cellStyle name="Normal_20080423-ETN-SCH_5-MSS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.tieltd.local/tram/reports/0910%20Period%2012%20PM%20reports/Shared%20Documents/Tram/Change%20Report%20Consolidation%20V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B ITD"/>
      <sheetName val="CAB"/>
      <sheetName val="PCB"/>
      <sheetName val="Change Consolidation"/>
      <sheetName val="Allocations"/>
      <sheetName val="Pivot"/>
      <sheetName val="Approved Change Register"/>
      <sheetName val="Lookup"/>
      <sheetName val="Risk Graph"/>
    </sheetNames>
    <sheetDataSet>
      <sheetData sheetId="0"/>
      <sheetData sheetId="1">
        <row r="5">
          <cell r="C5">
            <v>3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Tcode</v>
          </cell>
        </row>
        <row r="2">
          <cell r="A2" t="str">
            <v>T01.01</v>
          </cell>
        </row>
        <row r="3">
          <cell r="A3" t="str">
            <v>T01.02</v>
          </cell>
        </row>
        <row r="4">
          <cell r="A4" t="str">
            <v>T01.03</v>
          </cell>
        </row>
        <row r="5">
          <cell r="A5" t="str">
            <v>T01.04</v>
          </cell>
        </row>
        <row r="6">
          <cell r="A6" t="str">
            <v>T01.05</v>
          </cell>
        </row>
        <row r="7">
          <cell r="A7" t="str">
            <v>T01.06</v>
          </cell>
        </row>
        <row r="8">
          <cell r="A8" t="str">
            <v>T01.07</v>
          </cell>
        </row>
        <row r="9">
          <cell r="A9" t="str">
            <v>T01.08</v>
          </cell>
        </row>
        <row r="10">
          <cell r="A10" t="str">
            <v>T01.09</v>
          </cell>
        </row>
        <row r="11">
          <cell r="A11" t="str">
            <v>T01.10</v>
          </cell>
        </row>
        <row r="12">
          <cell r="A12" t="str">
            <v>T01.11</v>
          </cell>
        </row>
        <row r="13">
          <cell r="A13" t="str">
            <v>T01.12</v>
          </cell>
        </row>
        <row r="14">
          <cell r="A14" t="str">
            <v>T01.13</v>
          </cell>
        </row>
        <row r="15">
          <cell r="A15" t="str">
            <v>T01.14</v>
          </cell>
        </row>
        <row r="16">
          <cell r="A16" t="str">
            <v>T01.15</v>
          </cell>
        </row>
        <row r="17">
          <cell r="A17" t="str">
            <v>T01.16</v>
          </cell>
        </row>
        <row r="18">
          <cell r="A18" t="str">
            <v>T01.17</v>
          </cell>
        </row>
        <row r="19">
          <cell r="A19" t="str">
            <v>T01.18</v>
          </cell>
        </row>
        <row r="20">
          <cell r="A20" t="str">
            <v>T01.19</v>
          </cell>
        </row>
        <row r="21">
          <cell r="A21" t="str">
            <v>T01.20</v>
          </cell>
        </row>
        <row r="22">
          <cell r="A22" t="str">
            <v>T01</v>
          </cell>
        </row>
        <row r="23">
          <cell r="A23" t="str">
            <v>T02.01</v>
          </cell>
        </row>
        <row r="24">
          <cell r="A24" t="str">
            <v>T02.02</v>
          </cell>
        </row>
        <row r="25">
          <cell r="A25" t="str">
            <v>T02.03</v>
          </cell>
        </row>
        <row r="26">
          <cell r="A26" t="str">
            <v>T02.04</v>
          </cell>
        </row>
        <row r="27">
          <cell r="A27" t="str">
            <v>T02.05</v>
          </cell>
        </row>
        <row r="28">
          <cell r="A28" t="str">
            <v>T02</v>
          </cell>
        </row>
        <row r="29">
          <cell r="A29" t="str">
            <v>T03.01</v>
          </cell>
        </row>
        <row r="30">
          <cell r="A30" t="str">
            <v>T03.02</v>
          </cell>
        </row>
        <row r="31">
          <cell r="A31" t="str">
            <v>T03.03</v>
          </cell>
        </row>
        <row r="32">
          <cell r="A32" t="str">
            <v>T03.04</v>
          </cell>
        </row>
        <row r="33">
          <cell r="A33" t="str">
            <v>T03.05</v>
          </cell>
        </row>
        <row r="34">
          <cell r="A34" t="str">
            <v>T03.06</v>
          </cell>
        </row>
        <row r="35">
          <cell r="A35" t="str">
            <v>T03.07</v>
          </cell>
        </row>
        <row r="36">
          <cell r="A36" t="str">
            <v>T03.08</v>
          </cell>
        </row>
        <row r="37">
          <cell r="A37" t="str">
            <v>T03.09</v>
          </cell>
        </row>
        <row r="38">
          <cell r="A38" t="str">
            <v>T03.10</v>
          </cell>
        </row>
        <row r="39">
          <cell r="A39" t="str">
            <v>T03.11</v>
          </cell>
        </row>
        <row r="40">
          <cell r="A40" t="str">
            <v>T03.12</v>
          </cell>
        </row>
        <row r="41">
          <cell r="A41" t="str">
            <v>T03.13</v>
          </cell>
        </row>
        <row r="42">
          <cell r="A42" t="str">
            <v>T03.14</v>
          </cell>
        </row>
        <row r="43">
          <cell r="A43" t="str">
            <v>T03.15</v>
          </cell>
        </row>
        <row r="44">
          <cell r="A44" t="str">
            <v>T03.16</v>
          </cell>
        </row>
        <row r="45">
          <cell r="A45" t="str">
            <v>T03.17</v>
          </cell>
        </row>
        <row r="46">
          <cell r="A46" t="str">
            <v>T03.18</v>
          </cell>
        </row>
        <row r="47">
          <cell r="A47" t="str">
            <v>T03.19</v>
          </cell>
        </row>
        <row r="48">
          <cell r="A48" t="str">
            <v>T03.19.01</v>
          </cell>
        </row>
        <row r="49">
          <cell r="A49" t="str">
            <v>T03.19.02</v>
          </cell>
        </row>
        <row r="50">
          <cell r="A50" t="str">
            <v>T03.19.03</v>
          </cell>
        </row>
        <row r="51">
          <cell r="A51" t="str">
            <v>T03.19.04</v>
          </cell>
        </row>
        <row r="52">
          <cell r="A52" t="str">
            <v>T03.19.05</v>
          </cell>
        </row>
        <row r="53">
          <cell r="A53" t="str">
            <v>T03.19.06</v>
          </cell>
        </row>
        <row r="54">
          <cell r="A54" t="str">
            <v>T03.19.07</v>
          </cell>
        </row>
        <row r="55">
          <cell r="A55" t="str">
            <v>T03.19.08</v>
          </cell>
        </row>
        <row r="56">
          <cell r="A56" t="str">
            <v>T03.19.09</v>
          </cell>
        </row>
        <row r="57">
          <cell r="A57" t="str">
            <v>T03.19.10</v>
          </cell>
        </row>
        <row r="58">
          <cell r="A58" t="str">
            <v>T03.01-19</v>
          </cell>
        </row>
        <row r="59">
          <cell r="A59" t="str">
            <v>T03.20</v>
          </cell>
        </row>
        <row r="60">
          <cell r="A60" t="str">
            <v>T03.21</v>
          </cell>
        </row>
        <row r="61">
          <cell r="A61" t="str">
            <v>T03.22</v>
          </cell>
        </row>
        <row r="62">
          <cell r="A62" t="str">
            <v>T03.23</v>
          </cell>
        </row>
        <row r="63">
          <cell r="A63" t="str">
            <v>T03.24</v>
          </cell>
        </row>
        <row r="64">
          <cell r="A64" t="str">
            <v>T03.25</v>
          </cell>
        </row>
        <row r="65">
          <cell r="A65" t="str">
            <v>T03.26</v>
          </cell>
        </row>
        <row r="66">
          <cell r="A66" t="str">
            <v>T03.27</v>
          </cell>
        </row>
        <row r="67">
          <cell r="A67" t="str">
            <v>T03.28</v>
          </cell>
        </row>
        <row r="68">
          <cell r="A68" t="str">
            <v>T03.29</v>
          </cell>
        </row>
        <row r="69">
          <cell r="A69" t="str">
            <v>T03.30</v>
          </cell>
        </row>
        <row r="70">
          <cell r="A70" t="str">
            <v>T03.31</v>
          </cell>
        </row>
        <row r="71">
          <cell r="A71" t="str">
            <v>T03.32</v>
          </cell>
        </row>
        <row r="72">
          <cell r="A72" t="str">
            <v>T03.33</v>
          </cell>
        </row>
        <row r="73">
          <cell r="A73" t="str">
            <v>T03.34</v>
          </cell>
        </row>
        <row r="74">
          <cell r="A74" t="str">
            <v>T03.35</v>
          </cell>
        </row>
        <row r="75">
          <cell r="A75" t="str">
            <v>T03.20-35</v>
          </cell>
        </row>
        <row r="76">
          <cell r="A76" t="str">
            <v>T03.35</v>
          </cell>
        </row>
        <row r="77">
          <cell r="A77" t="str">
            <v>T03.36</v>
          </cell>
        </row>
        <row r="78">
          <cell r="A78" t="str">
            <v>T03.37</v>
          </cell>
        </row>
        <row r="79">
          <cell r="A79" t="str">
            <v>T03.38</v>
          </cell>
        </row>
        <row r="80">
          <cell r="A80" t="str">
            <v>T03.39</v>
          </cell>
        </row>
        <row r="81">
          <cell r="A81" t="str">
            <v>T03.40</v>
          </cell>
        </row>
        <row r="82">
          <cell r="A82" t="str">
            <v>T03.41</v>
          </cell>
        </row>
        <row r="83">
          <cell r="A83" t="str">
            <v>T03.42</v>
          </cell>
        </row>
        <row r="84">
          <cell r="A84" t="str">
            <v>T03.43</v>
          </cell>
        </row>
        <row r="85">
          <cell r="A85" t="str">
            <v>T03.44</v>
          </cell>
        </row>
        <row r="86">
          <cell r="A86" t="str">
            <v>T03.45</v>
          </cell>
        </row>
        <row r="87">
          <cell r="A87" t="str">
            <v>T03.35-45</v>
          </cell>
        </row>
        <row r="88">
          <cell r="A88" t="str">
            <v>T03</v>
          </cell>
        </row>
        <row r="89">
          <cell r="A89" t="str">
            <v>T04.01</v>
          </cell>
        </row>
        <row r="90">
          <cell r="A90" t="str">
            <v>T04.01.01</v>
          </cell>
        </row>
        <row r="91">
          <cell r="A91" t="str">
            <v>T04.01.02</v>
          </cell>
        </row>
        <row r="92">
          <cell r="A92" t="str">
            <v>T04.01.03</v>
          </cell>
        </row>
        <row r="93">
          <cell r="A93" t="str">
            <v>T04.01.04</v>
          </cell>
        </row>
        <row r="94">
          <cell r="A94" t="str">
            <v>T04.01.05</v>
          </cell>
        </row>
        <row r="95">
          <cell r="A95" t="str">
            <v>T04.01.06</v>
          </cell>
        </row>
        <row r="96">
          <cell r="A96" t="str">
            <v>T04.01.07</v>
          </cell>
        </row>
        <row r="97">
          <cell r="A97" t="str">
            <v>T04.01.08</v>
          </cell>
        </row>
        <row r="98">
          <cell r="A98" t="str">
            <v>T04.01.09</v>
          </cell>
        </row>
        <row r="99">
          <cell r="A99" t="str">
            <v>T04.01.10</v>
          </cell>
        </row>
        <row r="100">
          <cell r="A100" t="str">
            <v>T04.01.11</v>
          </cell>
        </row>
        <row r="101">
          <cell r="A101" t="str">
            <v>T04.01.12</v>
          </cell>
        </row>
        <row r="102">
          <cell r="A102" t="str">
            <v>T04.01.13</v>
          </cell>
        </row>
        <row r="103">
          <cell r="A103" t="str">
            <v>T04.01.14</v>
          </cell>
        </row>
        <row r="104">
          <cell r="A104" t="str">
            <v>T04.01.15</v>
          </cell>
        </row>
        <row r="105">
          <cell r="A105" t="str">
            <v>T04.01.16</v>
          </cell>
        </row>
        <row r="106">
          <cell r="A106" t="str">
            <v>T04.01.17</v>
          </cell>
        </row>
        <row r="107">
          <cell r="A107" t="str">
            <v>T04.01.18</v>
          </cell>
        </row>
        <row r="108">
          <cell r="A108" t="str">
            <v>T04.01.19</v>
          </cell>
        </row>
        <row r="109">
          <cell r="A109" t="str">
            <v>T04.01.20</v>
          </cell>
        </row>
        <row r="110">
          <cell r="A110" t="str">
            <v>T04.02</v>
          </cell>
        </row>
        <row r="111">
          <cell r="A111" t="str">
            <v>T04.03</v>
          </cell>
        </row>
        <row r="112">
          <cell r="A112" t="str">
            <v>T04.04</v>
          </cell>
        </row>
        <row r="113">
          <cell r="A113" t="str">
            <v>T04.05</v>
          </cell>
        </row>
        <row r="114">
          <cell r="A114" t="str">
            <v>T04.06</v>
          </cell>
        </row>
        <row r="115">
          <cell r="A115" t="str">
            <v>T04.07</v>
          </cell>
        </row>
        <row r="116">
          <cell r="A116" t="str">
            <v>T04.08</v>
          </cell>
        </row>
        <row r="117">
          <cell r="A117" t="str">
            <v>T04.09</v>
          </cell>
        </row>
        <row r="118">
          <cell r="A118" t="str">
            <v>T04.10</v>
          </cell>
        </row>
        <row r="119">
          <cell r="A119" t="str">
            <v>T04</v>
          </cell>
        </row>
        <row r="120">
          <cell r="A120" t="str">
            <v>T05.01</v>
          </cell>
        </row>
        <row r="121">
          <cell r="A121" t="str">
            <v>T05.02</v>
          </cell>
        </row>
        <row r="122">
          <cell r="A122" t="str">
            <v>T05.03</v>
          </cell>
        </row>
        <row r="123">
          <cell r="A123" t="str">
            <v>T05.04</v>
          </cell>
        </row>
        <row r="124">
          <cell r="A124" t="str">
            <v>T05.05</v>
          </cell>
        </row>
        <row r="125">
          <cell r="A125" t="str">
            <v>T05.06</v>
          </cell>
        </row>
        <row r="126">
          <cell r="A126" t="str">
            <v>T05.07</v>
          </cell>
        </row>
        <row r="127">
          <cell r="A127" t="str">
            <v>T05.08</v>
          </cell>
        </row>
        <row r="128">
          <cell r="A128" t="str">
            <v>T05.09</v>
          </cell>
        </row>
        <row r="129">
          <cell r="A129" t="str">
            <v>T05.10</v>
          </cell>
        </row>
        <row r="130">
          <cell r="A130" t="str">
            <v>T05</v>
          </cell>
        </row>
        <row r="131">
          <cell r="A131" t="str">
            <v>T06.01</v>
          </cell>
        </row>
        <row r="132">
          <cell r="A132" t="str">
            <v>T06.02</v>
          </cell>
        </row>
        <row r="133">
          <cell r="A133" t="str">
            <v>T06.04</v>
          </cell>
        </row>
        <row r="134">
          <cell r="A134" t="str">
            <v>T06.01-03</v>
          </cell>
        </row>
        <row r="135">
          <cell r="A135" t="str">
            <v>T06.03</v>
          </cell>
        </row>
        <row r="136">
          <cell r="A136" t="str">
            <v>T06.05</v>
          </cell>
        </row>
        <row r="137">
          <cell r="A137" t="str">
            <v>T06.06</v>
          </cell>
        </row>
        <row r="138">
          <cell r="A138" t="str">
            <v>T06.07</v>
          </cell>
        </row>
        <row r="139">
          <cell r="A139" t="str">
            <v>T06.08</v>
          </cell>
        </row>
        <row r="140">
          <cell r="A140" t="str">
            <v>T06.09</v>
          </cell>
        </row>
        <row r="141">
          <cell r="A141" t="str">
            <v>T06.10</v>
          </cell>
        </row>
        <row r="142">
          <cell r="A142" t="str">
            <v>T06.05-10</v>
          </cell>
        </row>
        <row r="143">
          <cell r="A143" t="str">
            <v>T06</v>
          </cell>
        </row>
        <row r="144">
          <cell r="A144" t="str">
            <v>T07.01</v>
          </cell>
        </row>
        <row r="145">
          <cell r="A145" t="str">
            <v>T07.02</v>
          </cell>
        </row>
        <row r="146">
          <cell r="A146" t="str">
            <v>T07.03</v>
          </cell>
        </row>
        <row r="147">
          <cell r="A147" t="str">
            <v>T07.04</v>
          </cell>
        </row>
        <row r="148">
          <cell r="A148" t="str">
            <v>T07.05</v>
          </cell>
        </row>
        <row r="149">
          <cell r="A149" t="str">
            <v>T07</v>
          </cell>
        </row>
        <row r="150">
          <cell r="A150" t="str">
            <v>T08.01</v>
          </cell>
        </row>
        <row r="151">
          <cell r="A151" t="str">
            <v>T08.02</v>
          </cell>
        </row>
        <row r="152">
          <cell r="A152" t="str">
            <v>T08.03</v>
          </cell>
        </row>
        <row r="153">
          <cell r="A153" t="str">
            <v>T08.04</v>
          </cell>
        </row>
        <row r="154">
          <cell r="A154" t="str">
            <v>T08.05</v>
          </cell>
        </row>
        <row r="155">
          <cell r="A155" t="str">
            <v>T08</v>
          </cell>
        </row>
        <row r="156">
          <cell r="A156" t="str">
            <v>T09.01</v>
          </cell>
        </row>
        <row r="157">
          <cell r="A157" t="str">
            <v>T09.01.01</v>
          </cell>
        </row>
        <row r="158">
          <cell r="A158" t="str">
            <v>T09.01.02</v>
          </cell>
        </row>
        <row r="159">
          <cell r="A159" t="str">
            <v>T09.02</v>
          </cell>
        </row>
        <row r="160">
          <cell r="A160" t="str">
            <v>T09.03</v>
          </cell>
        </row>
        <row r="161">
          <cell r="A161" t="str">
            <v>T09.04</v>
          </cell>
        </row>
        <row r="162">
          <cell r="A162" t="str">
            <v>T09.05</v>
          </cell>
        </row>
        <row r="163">
          <cell r="A163" t="str">
            <v>T09.06</v>
          </cell>
        </row>
        <row r="164">
          <cell r="A164" t="str">
            <v>T09.07</v>
          </cell>
        </row>
        <row r="165">
          <cell r="A165" t="str">
            <v>T09.08</v>
          </cell>
        </row>
        <row r="166">
          <cell r="A166" t="str">
            <v>T09.09</v>
          </cell>
        </row>
        <row r="167">
          <cell r="A167" t="str">
            <v>T09.10</v>
          </cell>
        </row>
        <row r="168">
          <cell r="A168" t="str">
            <v>T09</v>
          </cell>
        </row>
        <row r="169">
          <cell r="A169" t="str">
            <v>T10.01</v>
          </cell>
        </row>
        <row r="170">
          <cell r="A170" t="str">
            <v>T10.02</v>
          </cell>
        </row>
        <row r="171">
          <cell r="A171" t="str">
            <v>T10.03</v>
          </cell>
        </row>
        <row r="172">
          <cell r="A172" t="str">
            <v>T10.04</v>
          </cell>
        </row>
        <row r="173">
          <cell r="A173" t="str">
            <v>T10.05.01</v>
          </cell>
        </row>
        <row r="174">
          <cell r="A174" t="str">
            <v>T10.05.02</v>
          </cell>
        </row>
        <row r="175">
          <cell r="A175" t="str">
            <v>T10.05.07</v>
          </cell>
        </row>
        <row r="176">
          <cell r="A176" t="str">
            <v>T10.05.03</v>
          </cell>
        </row>
        <row r="177">
          <cell r="A177" t="str">
            <v>T10.05.04</v>
          </cell>
        </row>
        <row r="178">
          <cell r="A178" t="str">
            <v>T10.05.05</v>
          </cell>
        </row>
        <row r="179">
          <cell r="A179" t="str">
            <v>T10.05.06</v>
          </cell>
        </row>
        <row r="180">
          <cell r="A180" t="str">
            <v>T10.05.08</v>
          </cell>
        </row>
        <row r="181">
          <cell r="A181" t="str">
            <v>T10.05.09</v>
          </cell>
        </row>
        <row r="182">
          <cell r="A182" t="str">
            <v>T10.05.10</v>
          </cell>
        </row>
        <row r="183">
          <cell r="A183" t="str">
            <v>T10.01-.05</v>
          </cell>
        </row>
        <row r="184">
          <cell r="A184" t="str">
            <v>T10.06.01</v>
          </cell>
        </row>
        <row r="185">
          <cell r="A185" t="str">
            <v>T10.06.02</v>
          </cell>
        </row>
        <row r="186">
          <cell r="A186" t="str">
            <v>T10.06.03</v>
          </cell>
        </row>
        <row r="187">
          <cell r="A187" t="str">
            <v>T10.06.04</v>
          </cell>
        </row>
        <row r="188">
          <cell r="A188" t="str">
            <v>T10.06.05</v>
          </cell>
        </row>
        <row r="189">
          <cell r="A189" t="str">
            <v>T10.06.06</v>
          </cell>
        </row>
        <row r="190">
          <cell r="A190" t="str">
            <v>T10.06.07</v>
          </cell>
        </row>
        <row r="191">
          <cell r="A191" t="str">
            <v>T10.06.08</v>
          </cell>
        </row>
        <row r="192">
          <cell r="A192" t="str">
            <v>T10.06.09</v>
          </cell>
        </row>
        <row r="193">
          <cell r="A193" t="str">
            <v>T10.06.10</v>
          </cell>
        </row>
        <row r="194">
          <cell r="A194" t="str">
            <v>T10.06</v>
          </cell>
        </row>
        <row r="195">
          <cell r="A195" t="str">
            <v>T10.07</v>
          </cell>
        </row>
        <row r="196">
          <cell r="A196" t="str">
            <v>T10.08</v>
          </cell>
        </row>
        <row r="197">
          <cell r="A197" t="str">
            <v>T10.09</v>
          </cell>
        </row>
        <row r="198">
          <cell r="A198" t="str">
            <v>T10.10</v>
          </cell>
        </row>
        <row r="199">
          <cell r="A199" t="str">
            <v>T10.11</v>
          </cell>
        </row>
        <row r="200">
          <cell r="A200" t="str">
            <v>T10.12</v>
          </cell>
        </row>
        <row r="201">
          <cell r="A201" t="str">
            <v>T10.13</v>
          </cell>
        </row>
        <row r="202">
          <cell r="A202" t="str">
            <v>T10.07-13</v>
          </cell>
        </row>
        <row r="203">
          <cell r="A203" t="str">
            <v>T10</v>
          </cell>
        </row>
        <row r="204">
          <cell r="A204" t="str">
            <v>T11.01</v>
          </cell>
        </row>
        <row r="205">
          <cell r="A205" t="str">
            <v>T11.02</v>
          </cell>
        </row>
        <row r="206">
          <cell r="A206" t="str">
            <v>T11.03</v>
          </cell>
        </row>
        <row r="207">
          <cell r="A207" t="str">
            <v>T11.04</v>
          </cell>
        </row>
        <row r="208">
          <cell r="A208" t="str">
            <v>T11.05</v>
          </cell>
        </row>
        <row r="209">
          <cell r="A209" t="str">
            <v>T11.06</v>
          </cell>
        </row>
        <row r="210">
          <cell r="A210" t="str">
            <v>T11.07</v>
          </cell>
        </row>
        <row r="211">
          <cell r="A211" t="str">
            <v>T11.08</v>
          </cell>
        </row>
        <row r="212">
          <cell r="A212" t="str">
            <v>T11.09</v>
          </cell>
        </row>
        <row r="213">
          <cell r="A213" t="str">
            <v>T11.10</v>
          </cell>
        </row>
        <row r="214">
          <cell r="A214" t="str">
            <v>T11</v>
          </cell>
        </row>
        <row r="215">
          <cell r="A215" t="str">
            <v>T12.01</v>
          </cell>
        </row>
        <row r="216">
          <cell r="A216" t="str">
            <v>T12.02</v>
          </cell>
        </row>
        <row r="217">
          <cell r="A217" t="str">
            <v>T12.03</v>
          </cell>
        </row>
        <row r="218">
          <cell r="A218" t="str">
            <v>T12.04</v>
          </cell>
        </row>
        <row r="219">
          <cell r="A219" t="str">
            <v>T12.05</v>
          </cell>
        </row>
        <row r="220">
          <cell r="A220" t="str">
            <v>T12.06</v>
          </cell>
        </row>
        <row r="221">
          <cell r="A221" t="str">
            <v>T12.07</v>
          </cell>
        </row>
        <row r="222">
          <cell r="A222" t="str">
            <v>T12.08</v>
          </cell>
        </row>
        <row r="223">
          <cell r="A223" t="str">
            <v>T12.09</v>
          </cell>
        </row>
        <row r="224">
          <cell r="A224" t="str">
            <v>T12.10</v>
          </cell>
        </row>
        <row r="225">
          <cell r="A225" t="str">
            <v>T12.11</v>
          </cell>
        </row>
        <row r="226">
          <cell r="A226" t="str">
            <v>T12.12</v>
          </cell>
        </row>
        <row r="227">
          <cell r="A227" t="str">
            <v>T12.23</v>
          </cell>
        </row>
        <row r="228">
          <cell r="A228" t="str">
            <v>T12.24</v>
          </cell>
        </row>
        <row r="229">
          <cell r="A229" t="str">
            <v>T12.25</v>
          </cell>
        </row>
        <row r="230">
          <cell r="A230" t="str">
            <v>T12.26</v>
          </cell>
        </row>
        <row r="231">
          <cell r="A231" t="str">
            <v>T12.27</v>
          </cell>
        </row>
        <row r="232">
          <cell r="A232" t="str">
            <v>T12.28</v>
          </cell>
        </row>
        <row r="233">
          <cell r="A233" t="str">
            <v>T12.29</v>
          </cell>
        </row>
        <row r="234">
          <cell r="A234" t="str">
            <v>T12.30</v>
          </cell>
        </row>
        <row r="235">
          <cell r="A235" t="str">
            <v>T12.31</v>
          </cell>
        </row>
        <row r="236">
          <cell r="A236" t="str">
            <v>T12.32</v>
          </cell>
        </row>
        <row r="237">
          <cell r="A237" t="str">
            <v>T12.33</v>
          </cell>
        </row>
        <row r="238">
          <cell r="A238" t="str">
            <v>T12.34</v>
          </cell>
        </row>
        <row r="239">
          <cell r="A239" t="str">
            <v>T12.35</v>
          </cell>
        </row>
        <row r="240">
          <cell r="A240" t="str">
            <v>T12.36</v>
          </cell>
        </row>
        <row r="241">
          <cell r="A241" t="str">
            <v>T12.37</v>
          </cell>
        </row>
        <row r="242">
          <cell r="A242" t="str">
            <v>T12.38</v>
          </cell>
        </row>
        <row r="243">
          <cell r="A243" t="str">
            <v>T12.39</v>
          </cell>
        </row>
        <row r="244">
          <cell r="A244" t="str">
            <v>T12.40</v>
          </cell>
        </row>
        <row r="245">
          <cell r="A245" t="str">
            <v>T12.01-12,23-40</v>
          </cell>
        </row>
        <row r="246">
          <cell r="A246" t="str">
            <v>T12.13</v>
          </cell>
        </row>
        <row r="247">
          <cell r="A247" t="str">
            <v>T12.14</v>
          </cell>
        </row>
        <row r="248">
          <cell r="A248" t="str">
            <v>T12.15</v>
          </cell>
        </row>
        <row r="249">
          <cell r="A249" t="str">
            <v>T12.16</v>
          </cell>
        </row>
        <row r="250">
          <cell r="A250" t="str">
            <v>T12.17</v>
          </cell>
        </row>
        <row r="251">
          <cell r="A251" t="str">
            <v>T12.18</v>
          </cell>
        </row>
        <row r="252">
          <cell r="A252" t="str">
            <v>T12.19</v>
          </cell>
        </row>
        <row r="253">
          <cell r="A253" t="str">
            <v>T12.20</v>
          </cell>
        </row>
        <row r="254">
          <cell r="A254" t="str">
            <v>T12.21</v>
          </cell>
        </row>
        <row r="255">
          <cell r="A255" t="str">
            <v>T12.22</v>
          </cell>
        </row>
        <row r="256">
          <cell r="A256" t="str">
            <v>T12.13-22</v>
          </cell>
        </row>
        <row r="257">
          <cell r="A257" t="str">
            <v>T12.41</v>
          </cell>
        </row>
        <row r="258">
          <cell r="A258" t="str">
            <v>T12.42</v>
          </cell>
        </row>
        <row r="259">
          <cell r="A259" t="str">
            <v>T12.43</v>
          </cell>
        </row>
        <row r="260">
          <cell r="A260" t="str">
            <v>T12.44</v>
          </cell>
        </row>
        <row r="261">
          <cell r="A261" t="str">
            <v>T12.45</v>
          </cell>
        </row>
        <row r="262">
          <cell r="A262" t="str">
            <v>T12.46</v>
          </cell>
        </row>
        <row r="263">
          <cell r="A263" t="str">
            <v>T12.47</v>
          </cell>
        </row>
        <row r="264">
          <cell r="A264" t="str">
            <v>T12.48</v>
          </cell>
        </row>
        <row r="265">
          <cell r="A265" t="str">
            <v>T12.49</v>
          </cell>
        </row>
        <row r="266">
          <cell r="A266" t="str">
            <v>T12.50</v>
          </cell>
        </row>
        <row r="267">
          <cell r="A267" t="str">
            <v>T12.41-50</v>
          </cell>
        </row>
        <row r="268">
          <cell r="A268" t="str">
            <v>T12</v>
          </cell>
        </row>
        <row r="269">
          <cell r="A269" t="str">
            <v>T13.01</v>
          </cell>
        </row>
        <row r="270">
          <cell r="A270" t="str">
            <v>T13.02</v>
          </cell>
        </row>
        <row r="271">
          <cell r="A271" t="str">
            <v>T13.03</v>
          </cell>
        </row>
        <row r="272">
          <cell r="A272" t="str">
            <v>T13.04</v>
          </cell>
        </row>
        <row r="273">
          <cell r="A273" t="str">
            <v>T13.05</v>
          </cell>
        </row>
        <row r="274">
          <cell r="A274" t="str">
            <v>T13</v>
          </cell>
        </row>
        <row r="275">
          <cell r="A275" t="str">
            <v>T14.01</v>
          </cell>
        </row>
        <row r="276">
          <cell r="A276" t="str">
            <v>T14.02</v>
          </cell>
        </row>
        <row r="277">
          <cell r="A277" t="str">
            <v>T14.03</v>
          </cell>
        </row>
        <row r="278">
          <cell r="A278" t="str">
            <v>T14.04</v>
          </cell>
        </row>
        <row r="279">
          <cell r="A279" t="str">
            <v>T14.05</v>
          </cell>
        </row>
        <row r="280">
          <cell r="A280" t="str">
            <v>T14</v>
          </cell>
        </row>
        <row r="281">
          <cell r="A281" t="str">
            <v>T15.01</v>
          </cell>
        </row>
        <row r="282">
          <cell r="A282" t="str">
            <v>T15.02</v>
          </cell>
        </row>
        <row r="283">
          <cell r="A283" t="str">
            <v>T15.03</v>
          </cell>
        </row>
        <row r="284">
          <cell r="A284" t="str">
            <v>T15.04</v>
          </cell>
        </row>
        <row r="285">
          <cell r="A285" t="str">
            <v>T15.05</v>
          </cell>
        </row>
        <row r="286">
          <cell r="A286" t="str">
            <v>T15</v>
          </cell>
        </row>
        <row r="287">
          <cell r="A287" t="str">
            <v>T16.01</v>
          </cell>
        </row>
        <row r="288">
          <cell r="A288" t="str">
            <v>T16.02</v>
          </cell>
        </row>
        <row r="289">
          <cell r="A289" t="str">
            <v>T16.03</v>
          </cell>
        </row>
        <row r="290">
          <cell r="A290" t="str">
            <v>T16.04</v>
          </cell>
        </row>
        <row r="291">
          <cell r="A291" t="str">
            <v>T16.05</v>
          </cell>
        </row>
        <row r="292">
          <cell r="A292" t="str">
            <v>T16</v>
          </cell>
        </row>
        <row r="293">
          <cell r="A293" t="str">
            <v>T17.01</v>
          </cell>
        </row>
        <row r="294">
          <cell r="A294" t="str">
            <v>T17.02</v>
          </cell>
        </row>
        <row r="295">
          <cell r="A295" t="str">
            <v>T17.03</v>
          </cell>
        </row>
        <row r="296">
          <cell r="A296" t="str">
            <v>T17.04</v>
          </cell>
        </row>
        <row r="297">
          <cell r="A297" t="str">
            <v>T17.05</v>
          </cell>
        </row>
        <row r="298">
          <cell r="A298" t="str">
            <v>T17.06</v>
          </cell>
        </row>
        <row r="299">
          <cell r="A299" t="str">
            <v>T17.07</v>
          </cell>
        </row>
        <row r="300">
          <cell r="A300" t="str">
            <v>T17.08</v>
          </cell>
        </row>
        <row r="301">
          <cell r="A301" t="str">
            <v>T17.09</v>
          </cell>
        </row>
        <row r="302">
          <cell r="A302" t="str">
            <v>T17.10</v>
          </cell>
        </row>
        <row r="303">
          <cell r="A303" t="str">
            <v>T17.11</v>
          </cell>
        </row>
        <row r="304">
          <cell r="A304" t="str">
            <v>T17.12</v>
          </cell>
        </row>
        <row r="305">
          <cell r="A305" t="str">
            <v>T17.13</v>
          </cell>
        </row>
        <row r="306">
          <cell r="A306" t="str">
            <v>T17.14</v>
          </cell>
        </row>
        <row r="307">
          <cell r="A307" t="str">
            <v>T17.15</v>
          </cell>
        </row>
        <row r="308">
          <cell r="A308" t="str">
            <v>T17.16</v>
          </cell>
        </row>
        <row r="309">
          <cell r="A309" t="str">
            <v>T17.17</v>
          </cell>
        </row>
        <row r="310">
          <cell r="A310" t="str">
            <v>T17.18</v>
          </cell>
        </row>
        <row r="311">
          <cell r="A311" t="str">
            <v>T17.19</v>
          </cell>
        </row>
        <row r="312">
          <cell r="A312" t="str">
            <v>T17.20</v>
          </cell>
        </row>
        <row r="313">
          <cell r="A313" t="str">
            <v>T17</v>
          </cell>
        </row>
        <row r="314">
          <cell r="A314" t="str">
            <v>T18.01.01</v>
          </cell>
        </row>
        <row r="315">
          <cell r="A315" t="str">
            <v>T18.01.02</v>
          </cell>
        </row>
        <row r="316">
          <cell r="A316" t="str">
            <v>T18.01.03</v>
          </cell>
        </row>
        <row r="317">
          <cell r="A317" t="str">
            <v>T18.01.04</v>
          </cell>
        </row>
        <row r="318">
          <cell r="A318" t="str">
            <v>T18.01.05</v>
          </cell>
        </row>
        <row r="319">
          <cell r="A319" t="str">
            <v>T18.01.06</v>
          </cell>
        </row>
        <row r="320">
          <cell r="A320" t="str">
            <v>T18.01.07</v>
          </cell>
        </row>
        <row r="321">
          <cell r="A321" t="str">
            <v>T18.01.08</v>
          </cell>
        </row>
        <row r="322">
          <cell r="A322" t="str">
            <v>T18.01.09</v>
          </cell>
        </row>
        <row r="323">
          <cell r="A323" t="str">
            <v>T18.01.10</v>
          </cell>
        </row>
        <row r="324">
          <cell r="A324" t="str">
            <v>T18.01.11</v>
          </cell>
        </row>
        <row r="325">
          <cell r="A325" t="str">
            <v>T18.01.12</v>
          </cell>
        </row>
        <row r="326">
          <cell r="A326" t="str">
            <v>T18.01.13</v>
          </cell>
        </row>
        <row r="327">
          <cell r="A327" t="str">
            <v>T18.01.14</v>
          </cell>
        </row>
        <row r="328">
          <cell r="A328" t="str">
            <v>T18.01.15</v>
          </cell>
        </row>
        <row r="329">
          <cell r="A329" t="str">
            <v>T18.01.16</v>
          </cell>
        </row>
        <row r="330">
          <cell r="A330" t="str">
            <v>T18.01.17</v>
          </cell>
        </row>
        <row r="331">
          <cell r="A331" t="str">
            <v>T18.01.18</v>
          </cell>
        </row>
        <row r="332">
          <cell r="A332" t="str">
            <v>T18.01.19</v>
          </cell>
        </row>
        <row r="333">
          <cell r="A333" t="str">
            <v>T18.01.20</v>
          </cell>
        </row>
        <row r="334">
          <cell r="A334" t="str">
            <v>T18.01.21</v>
          </cell>
        </row>
        <row r="335">
          <cell r="A335" t="str">
            <v>T18.01.22</v>
          </cell>
        </row>
        <row r="336">
          <cell r="A336" t="str">
            <v>T18.01.23</v>
          </cell>
        </row>
        <row r="337">
          <cell r="A337" t="str">
            <v>T18.01.24</v>
          </cell>
        </row>
        <row r="338">
          <cell r="A338" t="str">
            <v>T18.01.25</v>
          </cell>
        </row>
        <row r="339">
          <cell r="A339" t="str">
            <v>T18.01.26</v>
          </cell>
        </row>
        <row r="340">
          <cell r="A340" t="str">
            <v>T18.01.27</v>
          </cell>
        </row>
        <row r="341">
          <cell r="A341" t="str">
            <v>T18.01.28</v>
          </cell>
        </row>
        <row r="342">
          <cell r="A342" t="str">
            <v>T18.01.29</v>
          </cell>
        </row>
        <row r="343">
          <cell r="A343" t="str">
            <v>T18.01.30</v>
          </cell>
        </row>
        <row r="344">
          <cell r="A344" t="str">
            <v>T18.01</v>
          </cell>
        </row>
        <row r="345">
          <cell r="A345" t="str">
            <v>T18.02.01</v>
          </cell>
        </row>
        <row r="346">
          <cell r="A346" t="str">
            <v>T18.02.02</v>
          </cell>
        </row>
        <row r="347">
          <cell r="A347" t="str">
            <v>T18.02.03</v>
          </cell>
        </row>
        <row r="348">
          <cell r="A348" t="str">
            <v>T18.02.04</v>
          </cell>
        </row>
        <row r="349">
          <cell r="A349" t="str">
            <v>T18.02.05</v>
          </cell>
        </row>
        <row r="350">
          <cell r="A350" t="str">
            <v>T18.02.06</v>
          </cell>
        </row>
        <row r="351">
          <cell r="A351" t="str">
            <v>T18.02.07</v>
          </cell>
        </row>
        <row r="352">
          <cell r="A352" t="str">
            <v>T18.02.08</v>
          </cell>
        </row>
        <row r="353">
          <cell r="A353" t="str">
            <v>T18.02.09</v>
          </cell>
        </row>
        <row r="354">
          <cell r="A354" t="str">
            <v>T18.02.10</v>
          </cell>
        </row>
        <row r="355">
          <cell r="A355" t="str">
            <v>T18.02.11</v>
          </cell>
        </row>
        <row r="356">
          <cell r="A356" t="str">
            <v>T18.02.12</v>
          </cell>
        </row>
        <row r="357">
          <cell r="A357" t="str">
            <v>T18.02.13</v>
          </cell>
        </row>
        <row r="358">
          <cell r="A358" t="str">
            <v>T18.02.14</v>
          </cell>
        </row>
        <row r="359">
          <cell r="A359" t="str">
            <v>T18.02.15</v>
          </cell>
        </row>
        <row r="360">
          <cell r="A360" t="str">
            <v>T18.02.16</v>
          </cell>
        </row>
        <row r="361">
          <cell r="A361" t="str">
            <v>T18.02.17</v>
          </cell>
        </row>
        <row r="362">
          <cell r="A362" t="str">
            <v>T18.02.18</v>
          </cell>
        </row>
        <row r="363">
          <cell r="A363" t="str">
            <v>T18.02.19</v>
          </cell>
        </row>
        <row r="364">
          <cell r="A364" t="str">
            <v>T18.02.20</v>
          </cell>
        </row>
        <row r="365">
          <cell r="A365" t="str">
            <v>T18.02.21</v>
          </cell>
        </row>
        <row r="366">
          <cell r="A366" t="str">
            <v>T18.02.22</v>
          </cell>
        </row>
        <row r="367">
          <cell r="A367" t="str">
            <v>T18.02.23</v>
          </cell>
        </row>
        <row r="368">
          <cell r="A368" t="str">
            <v>T18.02.24</v>
          </cell>
        </row>
        <row r="369">
          <cell r="A369" t="str">
            <v>T18.02.25</v>
          </cell>
        </row>
        <row r="370">
          <cell r="A370" t="str">
            <v>T18.02.26</v>
          </cell>
        </row>
        <row r="371">
          <cell r="A371" t="str">
            <v>T18.02.27</v>
          </cell>
        </row>
        <row r="372">
          <cell r="A372" t="str">
            <v>T18.02.28</v>
          </cell>
        </row>
        <row r="373">
          <cell r="A373" t="str">
            <v>T18.02.29</v>
          </cell>
        </row>
        <row r="374">
          <cell r="A374" t="str">
            <v>T18.02.30</v>
          </cell>
        </row>
        <row r="375">
          <cell r="A375" t="str">
            <v>T18.02</v>
          </cell>
        </row>
        <row r="376">
          <cell r="A376" t="str">
            <v>T18</v>
          </cell>
        </row>
        <row r="377">
          <cell r="A377" t="str">
            <v>T19.01.01</v>
          </cell>
        </row>
        <row r="378">
          <cell r="A378" t="str">
            <v>T19.01.02</v>
          </cell>
        </row>
        <row r="379">
          <cell r="A379" t="str">
            <v>T19.01.03</v>
          </cell>
        </row>
        <row r="380">
          <cell r="A380" t="str">
            <v>T19.01.04</v>
          </cell>
        </row>
        <row r="381">
          <cell r="A381" t="str">
            <v>T19.01.05</v>
          </cell>
        </row>
        <row r="382">
          <cell r="A382" t="str">
            <v>T19.01.06</v>
          </cell>
        </row>
        <row r="383">
          <cell r="A383" t="str">
            <v>T19.01.07</v>
          </cell>
        </row>
        <row r="384">
          <cell r="A384" t="str">
            <v>T19.01.08</v>
          </cell>
        </row>
        <row r="385">
          <cell r="A385" t="str">
            <v>T19.01.09</v>
          </cell>
        </row>
        <row r="386">
          <cell r="A386" t="str">
            <v>T19.01.10</v>
          </cell>
        </row>
        <row r="387">
          <cell r="A387" t="str">
            <v>T19.01.11</v>
          </cell>
        </row>
        <row r="388">
          <cell r="A388" t="str">
            <v>T19.01.12</v>
          </cell>
        </row>
        <row r="389">
          <cell r="A389" t="str">
            <v>T19.01.13</v>
          </cell>
        </row>
        <row r="390">
          <cell r="A390" t="str">
            <v>T19.01.14</v>
          </cell>
        </row>
        <row r="391">
          <cell r="A391" t="str">
            <v>T19.01.15</v>
          </cell>
        </row>
        <row r="392">
          <cell r="A392" t="str">
            <v>T19.01.16</v>
          </cell>
        </row>
        <row r="393">
          <cell r="A393" t="str">
            <v>T19.01.17</v>
          </cell>
        </row>
        <row r="394">
          <cell r="A394" t="str">
            <v>T19.01.18</v>
          </cell>
        </row>
        <row r="395">
          <cell r="A395" t="str">
            <v>T19.01.19</v>
          </cell>
        </row>
        <row r="396">
          <cell r="A396" t="str">
            <v>T19.01.20</v>
          </cell>
        </row>
        <row r="397">
          <cell r="A397" t="str">
            <v>T19.01.21</v>
          </cell>
        </row>
        <row r="398">
          <cell r="A398" t="str">
            <v>T19.01.22</v>
          </cell>
        </row>
        <row r="399">
          <cell r="A399" t="str">
            <v>T19.01.23</v>
          </cell>
        </row>
        <row r="400">
          <cell r="A400" t="str">
            <v>T19.01.24</v>
          </cell>
        </row>
        <row r="401">
          <cell r="A401" t="str">
            <v>T19.01.05-24</v>
          </cell>
        </row>
        <row r="402">
          <cell r="A402" t="str">
            <v>T19.01.25</v>
          </cell>
        </row>
        <row r="403">
          <cell r="A403" t="str">
            <v>T19.01.26</v>
          </cell>
        </row>
        <row r="404">
          <cell r="A404" t="str">
            <v>T19.01.35</v>
          </cell>
        </row>
        <row r="405">
          <cell r="A405" t="str">
            <v>T19.01.36</v>
          </cell>
        </row>
        <row r="406">
          <cell r="A406" t="str">
            <v>T19.01.37</v>
          </cell>
        </row>
        <row r="407">
          <cell r="A407" t="str">
            <v>T19.01.38</v>
          </cell>
        </row>
        <row r="408">
          <cell r="A408" t="str">
            <v>T19.01.39</v>
          </cell>
        </row>
        <row r="409">
          <cell r="A409" t="str">
            <v>T19.01.40</v>
          </cell>
        </row>
        <row r="410">
          <cell r="A410" t="str">
            <v>T19.01.41</v>
          </cell>
        </row>
        <row r="411">
          <cell r="A411" t="str">
            <v>T19.01.42</v>
          </cell>
        </row>
        <row r="412">
          <cell r="A412" t="str">
            <v>T19.01.43</v>
          </cell>
        </row>
        <row r="413">
          <cell r="A413" t="str">
            <v>T19.01.44</v>
          </cell>
        </row>
        <row r="414">
          <cell r="A414" t="str">
            <v>T19.01.45</v>
          </cell>
        </row>
        <row r="415">
          <cell r="A415" t="str">
            <v>T19.01.46</v>
          </cell>
        </row>
        <row r="416">
          <cell r="A416" t="str">
            <v>T19.01.47</v>
          </cell>
        </row>
        <row r="417">
          <cell r="A417" t="str">
            <v>T19.01.48</v>
          </cell>
        </row>
        <row r="418">
          <cell r="A418" t="str">
            <v>T19.01.49</v>
          </cell>
        </row>
        <row r="419">
          <cell r="A419" t="str">
            <v>T19.01.50</v>
          </cell>
        </row>
        <row r="420">
          <cell r="A420" t="str">
            <v>T19.01.27</v>
          </cell>
        </row>
        <row r="421">
          <cell r="A421" t="str">
            <v>T19.01.51</v>
          </cell>
        </row>
        <row r="422">
          <cell r="A422" t="str">
            <v>T19.01.52</v>
          </cell>
        </row>
        <row r="423">
          <cell r="A423" t="str">
            <v>T19.01.53</v>
          </cell>
        </row>
        <row r="424">
          <cell r="A424" t="str">
            <v>T19.01.27, 35-54</v>
          </cell>
        </row>
        <row r="425">
          <cell r="A425" t="str">
            <v>T19.01.28</v>
          </cell>
        </row>
        <row r="426">
          <cell r="A426" t="str">
            <v>T19.01.91</v>
          </cell>
        </row>
        <row r="427">
          <cell r="A427" t="str">
            <v>T19.01.92</v>
          </cell>
        </row>
        <row r="428">
          <cell r="A428" t="str">
            <v>T19.01.93</v>
          </cell>
        </row>
        <row r="429">
          <cell r="A429" t="str">
            <v>T19.01.94</v>
          </cell>
        </row>
        <row r="430">
          <cell r="A430" t="str">
            <v>T19.01.95</v>
          </cell>
        </row>
        <row r="431">
          <cell r="A431" t="str">
            <v>T19.01.96</v>
          </cell>
        </row>
        <row r="432">
          <cell r="A432" t="str">
            <v>T19.01.54</v>
          </cell>
        </row>
        <row r="433">
          <cell r="A433" t="str">
            <v>T19.01.55</v>
          </cell>
        </row>
        <row r="434">
          <cell r="A434" t="str">
            <v>T19.01.56</v>
          </cell>
        </row>
        <row r="435">
          <cell r="A435" t="str">
            <v>T19.01.57</v>
          </cell>
        </row>
        <row r="436">
          <cell r="A436" t="str">
            <v>T19.01.58</v>
          </cell>
        </row>
        <row r="437">
          <cell r="A437" t="str">
            <v>T19.01.59</v>
          </cell>
        </row>
        <row r="438">
          <cell r="A438" t="str">
            <v>T19.01.60</v>
          </cell>
        </row>
        <row r="439">
          <cell r="A439" t="str">
            <v>T19.01.61</v>
          </cell>
        </row>
        <row r="440">
          <cell r="A440" t="str">
            <v>T19.01.62</v>
          </cell>
        </row>
        <row r="441">
          <cell r="A441" t="str">
            <v>T19.01.63</v>
          </cell>
        </row>
        <row r="442">
          <cell r="A442" t="str">
            <v>T19.01.64</v>
          </cell>
        </row>
        <row r="443">
          <cell r="A443" t="str">
            <v>T19.01.65</v>
          </cell>
        </row>
        <row r="444">
          <cell r="A444" t="str">
            <v>T19.01.66</v>
          </cell>
        </row>
        <row r="445">
          <cell r="A445" t="str">
            <v>T19.01.67</v>
          </cell>
        </row>
        <row r="446">
          <cell r="A446" t="str">
            <v>T19.01.68</v>
          </cell>
        </row>
        <row r="447">
          <cell r="A447" t="str">
            <v>T19.01.69</v>
          </cell>
        </row>
        <row r="448">
          <cell r="A448" t="str">
            <v>T19.01.70</v>
          </cell>
        </row>
        <row r="449">
          <cell r="A449" t="str">
            <v>T19.01.71</v>
          </cell>
        </row>
        <row r="450">
          <cell r="A450" t="str">
            <v>T19.01.72</v>
          </cell>
        </row>
        <row r="451">
          <cell r="A451" t="str">
            <v>T19.01.73</v>
          </cell>
        </row>
        <row r="452">
          <cell r="A452" t="str">
            <v>T19.01.74</v>
          </cell>
        </row>
        <row r="453">
          <cell r="A453" t="str">
            <v>T19.01.75</v>
          </cell>
        </row>
        <row r="454">
          <cell r="A454" t="str">
            <v>T19.01.76</v>
          </cell>
        </row>
        <row r="455">
          <cell r="A455" t="str">
            <v>T19.01.77</v>
          </cell>
        </row>
        <row r="456">
          <cell r="A456" t="str">
            <v>T19.01.78</v>
          </cell>
        </row>
        <row r="457">
          <cell r="A457" t="str">
            <v>T19.01.79</v>
          </cell>
        </row>
        <row r="458">
          <cell r="A458" t="str">
            <v>T19.01.80</v>
          </cell>
        </row>
        <row r="459">
          <cell r="A459" t="str">
            <v>T19.01.81</v>
          </cell>
        </row>
        <row r="460">
          <cell r="A460" t="str">
            <v>T19.01.82</v>
          </cell>
        </row>
        <row r="461">
          <cell r="A461" t="str">
            <v>T19.01.83</v>
          </cell>
        </row>
        <row r="462">
          <cell r="A462" t="str">
            <v>T19.01.84</v>
          </cell>
        </row>
        <row r="463">
          <cell r="A463" t="str">
            <v>T19.01.85</v>
          </cell>
        </row>
        <row r="464">
          <cell r="A464" t="str">
            <v>T19.01.86</v>
          </cell>
        </row>
        <row r="465">
          <cell r="A465" t="str">
            <v>T19.01.87</v>
          </cell>
        </row>
        <row r="466">
          <cell r="A466" t="str">
            <v>T19.01.88</v>
          </cell>
        </row>
        <row r="467">
          <cell r="A467" t="str">
            <v>T19.01.89</v>
          </cell>
        </row>
        <row r="468">
          <cell r="A468" t="str">
            <v>T19.01.90</v>
          </cell>
        </row>
        <row r="469">
          <cell r="A469" t="str">
            <v>T19.01.55-90</v>
          </cell>
        </row>
        <row r="470">
          <cell r="A470" t="str">
            <v>T19.01.29</v>
          </cell>
        </row>
        <row r="471">
          <cell r="A471" t="str">
            <v>T19.01.30</v>
          </cell>
        </row>
        <row r="472">
          <cell r="A472" t="str">
            <v>T19.01.31</v>
          </cell>
        </row>
        <row r="473">
          <cell r="A473" t="str">
            <v>T19.01.32</v>
          </cell>
        </row>
        <row r="474">
          <cell r="A474" t="str">
            <v>T19.01.33</v>
          </cell>
        </row>
        <row r="475">
          <cell r="A475" t="str">
            <v>T19.01.34</v>
          </cell>
        </row>
        <row r="476">
          <cell r="A476" t="str">
            <v>T19.01.97</v>
          </cell>
        </row>
        <row r="477">
          <cell r="A477" t="str">
            <v>T19.01.98</v>
          </cell>
        </row>
        <row r="478">
          <cell r="A478" t="str">
            <v>T19.01.99</v>
          </cell>
        </row>
        <row r="479">
          <cell r="A479" t="str">
            <v>T19.01.100</v>
          </cell>
        </row>
        <row r="480">
          <cell r="A480" t="str">
            <v>T19.01.101</v>
          </cell>
        </row>
        <row r="481">
          <cell r="A481" t="str">
            <v>T19.01.102</v>
          </cell>
        </row>
        <row r="482">
          <cell r="A482" t="str">
            <v>T19.01.103</v>
          </cell>
        </row>
        <row r="483">
          <cell r="A483" t="str">
            <v>T19.01.104</v>
          </cell>
        </row>
        <row r="484">
          <cell r="A484" t="str">
            <v>T19.01.105</v>
          </cell>
        </row>
        <row r="485">
          <cell r="A485" t="str">
            <v>T19.01.106</v>
          </cell>
        </row>
        <row r="486">
          <cell r="A486" t="str">
            <v>T19.01.107</v>
          </cell>
        </row>
        <row r="487">
          <cell r="A487" t="str">
            <v>T19.01.108</v>
          </cell>
        </row>
        <row r="488">
          <cell r="A488" t="str">
            <v>T19.01.109</v>
          </cell>
        </row>
        <row r="489">
          <cell r="A489" t="str">
            <v>T19.01.110</v>
          </cell>
        </row>
        <row r="490">
          <cell r="A490" t="str">
            <v>T19.01.111</v>
          </cell>
        </row>
        <row r="491">
          <cell r="A491" t="str">
            <v>T19.01.112</v>
          </cell>
        </row>
        <row r="492">
          <cell r="A492" t="str">
            <v>T19.01.113</v>
          </cell>
        </row>
        <row r="493">
          <cell r="A493" t="str">
            <v>T19.01.114</v>
          </cell>
        </row>
        <row r="494">
          <cell r="A494" t="str">
            <v>T19.01.115</v>
          </cell>
        </row>
        <row r="495">
          <cell r="A495" t="str">
            <v>T19.01.116</v>
          </cell>
        </row>
        <row r="496">
          <cell r="A496" t="str">
            <v>T19.01.117</v>
          </cell>
        </row>
        <row r="497">
          <cell r="A497" t="str">
            <v>T19.01.118</v>
          </cell>
        </row>
        <row r="498">
          <cell r="A498" t="str">
            <v>T19.01.119</v>
          </cell>
        </row>
        <row r="499">
          <cell r="A499" t="str">
            <v>T19.01.120</v>
          </cell>
        </row>
        <row r="500">
          <cell r="A500" t="str">
            <v>T19.01.121</v>
          </cell>
        </row>
        <row r="501">
          <cell r="A501" t="str">
            <v>T19.01.122</v>
          </cell>
        </row>
        <row r="502">
          <cell r="A502" t="str">
            <v>T19.01.123</v>
          </cell>
        </row>
        <row r="503">
          <cell r="A503" t="str">
            <v>T19.01.124</v>
          </cell>
        </row>
        <row r="504">
          <cell r="A504" t="str">
            <v>T19.01.125</v>
          </cell>
        </row>
        <row r="505">
          <cell r="A505" t="str">
            <v>T19.01</v>
          </cell>
        </row>
        <row r="506">
          <cell r="A506" t="str">
            <v>T19.04.01</v>
          </cell>
        </row>
        <row r="507">
          <cell r="A507" t="str">
            <v>T19.04.02</v>
          </cell>
        </row>
        <row r="508">
          <cell r="A508" t="str">
            <v>T19.04.03</v>
          </cell>
        </row>
        <row r="509">
          <cell r="A509" t="str">
            <v>T19.04.04</v>
          </cell>
        </row>
        <row r="510">
          <cell r="A510" t="str">
            <v>T19.04.05</v>
          </cell>
        </row>
        <row r="511">
          <cell r="A511" t="str">
            <v>T19.04</v>
          </cell>
        </row>
        <row r="512">
          <cell r="A512" t="str">
            <v>T19.02.01</v>
          </cell>
        </row>
        <row r="513">
          <cell r="A513" t="str">
            <v>T19.02.02</v>
          </cell>
        </row>
        <row r="514">
          <cell r="A514" t="str">
            <v>T19.02.03</v>
          </cell>
        </row>
        <row r="515">
          <cell r="A515" t="str">
            <v>T19.02.04</v>
          </cell>
        </row>
        <row r="516">
          <cell r="A516" t="str">
            <v>T19.02.05</v>
          </cell>
        </row>
        <row r="517">
          <cell r="A517" t="str">
            <v>T19.02.06</v>
          </cell>
        </row>
        <row r="518">
          <cell r="A518" t="str">
            <v>T19.02.07</v>
          </cell>
        </row>
        <row r="519">
          <cell r="A519" t="str">
            <v>T19.02.08</v>
          </cell>
        </row>
        <row r="520">
          <cell r="A520" t="str">
            <v>T19.02.09</v>
          </cell>
        </row>
        <row r="521">
          <cell r="A521" t="str">
            <v>T19.02.10</v>
          </cell>
        </row>
        <row r="522">
          <cell r="A522" t="str">
            <v>T19.02.11</v>
          </cell>
        </row>
        <row r="523">
          <cell r="A523" t="str">
            <v>T19.02.12</v>
          </cell>
        </row>
        <row r="524">
          <cell r="A524" t="str">
            <v>T19.02.13</v>
          </cell>
        </row>
        <row r="525">
          <cell r="A525" t="str">
            <v>T19.02.14</v>
          </cell>
        </row>
        <row r="526">
          <cell r="A526" t="str">
            <v>T19.02.15</v>
          </cell>
        </row>
        <row r="527">
          <cell r="A527" t="str">
            <v>T19.02</v>
          </cell>
        </row>
        <row r="528">
          <cell r="A528" t="str">
            <v>T19.03.01</v>
          </cell>
        </row>
        <row r="529">
          <cell r="A529" t="str">
            <v>T19.03.02</v>
          </cell>
        </row>
        <row r="530">
          <cell r="A530" t="str">
            <v>T19.03.03</v>
          </cell>
        </row>
        <row r="531">
          <cell r="A531" t="str">
            <v>T19.03.04</v>
          </cell>
        </row>
        <row r="532">
          <cell r="A532" t="str">
            <v>T19.03.05</v>
          </cell>
        </row>
        <row r="533">
          <cell r="A533" t="str">
            <v>T19.03.06</v>
          </cell>
        </row>
        <row r="534">
          <cell r="A534" t="str">
            <v>T19.03.07</v>
          </cell>
        </row>
        <row r="535">
          <cell r="A535" t="str">
            <v>T19.03.08</v>
          </cell>
        </row>
        <row r="536">
          <cell r="A536" t="str">
            <v>T19.03.09</v>
          </cell>
        </row>
        <row r="537">
          <cell r="A537" t="str">
            <v>T19.03.10</v>
          </cell>
        </row>
        <row r="538">
          <cell r="A538" t="str">
            <v>T19.03</v>
          </cell>
        </row>
        <row r="539">
          <cell r="A539" t="str">
            <v>T19.06.01</v>
          </cell>
        </row>
        <row r="540">
          <cell r="A540" t="str">
            <v>T19.06.02</v>
          </cell>
        </row>
        <row r="541">
          <cell r="A541" t="str">
            <v>T19.06.03</v>
          </cell>
        </row>
        <row r="542">
          <cell r="A542" t="str">
            <v>T19.06.04</v>
          </cell>
        </row>
        <row r="543">
          <cell r="A543" t="str">
            <v>T19.06.05</v>
          </cell>
        </row>
        <row r="544">
          <cell r="A544" t="str">
            <v>T19.06.06</v>
          </cell>
        </row>
        <row r="545">
          <cell r="A545" t="str">
            <v>T19.06.07</v>
          </cell>
        </row>
        <row r="546">
          <cell r="A546" t="str">
            <v>T19.06.08</v>
          </cell>
        </row>
        <row r="547">
          <cell r="A547" t="str">
            <v>T19.06.09</v>
          </cell>
        </row>
        <row r="548">
          <cell r="A548" t="str">
            <v>T19.06.10</v>
          </cell>
        </row>
        <row r="549">
          <cell r="A549" t="str">
            <v>T19.06.11</v>
          </cell>
        </row>
        <row r="550">
          <cell r="A550" t="str">
            <v>T19.06.12</v>
          </cell>
        </row>
        <row r="551">
          <cell r="A551" t="str">
            <v>T19.06.13</v>
          </cell>
        </row>
        <row r="552">
          <cell r="A552" t="str">
            <v>T19.06.14</v>
          </cell>
        </row>
        <row r="553">
          <cell r="A553" t="str">
            <v>T19.06.15</v>
          </cell>
        </row>
        <row r="554">
          <cell r="A554" t="str">
            <v>T19.06.16</v>
          </cell>
        </row>
        <row r="555">
          <cell r="A555" t="str">
            <v>T19.06.17</v>
          </cell>
        </row>
        <row r="556">
          <cell r="A556" t="str">
            <v>T19.06.18</v>
          </cell>
        </row>
        <row r="557">
          <cell r="A557" t="str">
            <v>T19.06.19</v>
          </cell>
        </row>
        <row r="558">
          <cell r="A558" t="str">
            <v>T19.06.20</v>
          </cell>
        </row>
        <row r="559">
          <cell r="A559" t="str">
            <v>T19.06.21</v>
          </cell>
        </row>
        <row r="560">
          <cell r="A560" t="str">
            <v>T19.06.22</v>
          </cell>
        </row>
        <row r="561">
          <cell r="A561" t="str">
            <v>T19.06.23</v>
          </cell>
        </row>
        <row r="562">
          <cell r="A562" t="str">
            <v>T19.06.24</v>
          </cell>
        </row>
        <row r="563">
          <cell r="A563" t="str">
            <v>T19.06.25</v>
          </cell>
        </row>
        <row r="564">
          <cell r="A564" t="str">
            <v>T19.06.26</v>
          </cell>
        </row>
        <row r="565">
          <cell r="A565" t="str">
            <v>T19.06.27</v>
          </cell>
        </row>
        <row r="566">
          <cell r="A566" t="str">
            <v>T19.06.28</v>
          </cell>
        </row>
        <row r="567">
          <cell r="A567" t="str">
            <v>T19.06.29</v>
          </cell>
        </row>
        <row r="568">
          <cell r="A568" t="str">
            <v>T19.06.30</v>
          </cell>
        </row>
        <row r="569">
          <cell r="A569" t="str">
            <v>T19.06.31</v>
          </cell>
        </row>
        <row r="570">
          <cell r="A570" t="str">
            <v>T19.06.32</v>
          </cell>
        </row>
        <row r="571">
          <cell r="A571" t="str">
            <v>T19.06.33</v>
          </cell>
        </row>
        <row r="572">
          <cell r="A572" t="str">
            <v>T19.06.34</v>
          </cell>
        </row>
        <row r="573">
          <cell r="A573" t="str">
            <v>T19.06.35</v>
          </cell>
        </row>
        <row r="574">
          <cell r="A574" t="str">
            <v>T19.06.36</v>
          </cell>
        </row>
        <row r="575">
          <cell r="A575" t="str">
            <v>T19.06.37</v>
          </cell>
        </row>
        <row r="576">
          <cell r="A576" t="str">
            <v>T19.06.38</v>
          </cell>
        </row>
        <row r="577">
          <cell r="A577" t="str">
            <v>T19.06.39</v>
          </cell>
        </row>
        <row r="578">
          <cell r="A578" t="str">
            <v>T19.06.40</v>
          </cell>
        </row>
        <row r="579">
          <cell r="A579" t="str">
            <v>T19.06.41</v>
          </cell>
        </row>
        <row r="580">
          <cell r="A580" t="str">
            <v>T19.06.42</v>
          </cell>
        </row>
        <row r="581">
          <cell r="A581" t="str">
            <v>T19.06.43</v>
          </cell>
        </row>
        <row r="582">
          <cell r="A582" t="str">
            <v>T19.06.44</v>
          </cell>
        </row>
        <row r="583">
          <cell r="A583" t="str">
            <v>T19.06.45</v>
          </cell>
        </row>
        <row r="584">
          <cell r="A584" t="str">
            <v>T19.06.46</v>
          </cell>
        </row>
        <row r="585">
          <cell r="A585" t="str">
            <v>T19.06.47</v>
          </cell>
        </row>
        <row r="586">
          <cell r="A586" t="str">
            <v>T19.06.48</v>
          </cell>
        </row>
        <row r="587">
          <cell r="A587" t="str">
            <v>T19.06.49</v>
          </cell>
        </row>
        <row r="588">
          <cell r="A588" t="str">
            <v>T19.06.50</v>
          </cell>
        </row>
        <row r="589">
          <cell r="A589" t="str">
            <v>T19.06.51</v>
          </cell>
        </row>
        <row r="590">
          <cell r="A590" t="str">
            <v>T19.06.52</v>
          </cell>
        </row>
        <row r="591">
          <cell r="A591" t="str">
            <v>T19.06.53</v>
          </cell>
        </row>
        <row r="592">
          <cell r="A592" t="str">
            <v>T19.06.54</v>
          </cell>
        </row>
        <row r="593">
          <cell r="A593" t="str">
            <v>T19.06.55</v>
          </cell>
        </row>
        <row r="594">
          <cell r="A594" t="str">
            <v>T19.06.56</v>
          </cell>
        </row>
        <row r="595">
          <cell r="A595" t="str">
            <v>T19.06.57</v>
          </cell>
        </row>
        <row r="596">
          <cell r="A596" t="str">
            <v>T19.06.58</v>
          </cell>
        </row>
        <row r="597">
          <cell r="A597" t="str">
            <v>T19.06.59</v>
          </cell>
        </row>
        <row r="598">
          <cell r="A598" t="str">
            <v>T19.06.60</v>
          </cell>
        </row>
        <row r="599">
          <cell r="A599" t="str">
            <v>T19.06.01-60</v>
          </cell>
        </row>
        <row r="600">
          <cell r="A600" t="str">
            <v>T19.06.61</v>
          </cell>
        </row>
        <row r="601">
          <cell r="A601" t="str">
            <v>T19.06.62</v>
          </cell>
        </row>
        <row r="602">
          <cell r="A602" t="str">
            <v>T19.06.63</v>
          </cell>
        </row>
        <row r="603">
          <cell r="A603" t="str">
            <v>T19.06.64</v>
          </cell>
        </row>
        <row r="604">
          <cell r="A604" t="str">
            <v>T19.06.65</v>
          </cell>
        </row>
        <row r="605">
          <cell r="A605" t="str">
            <v>T19.06.66</v>
          </cell>
        </row>
        <row r="606">
          <cell r="A606" t="str">
            <v>T19.06.67</v>
          </cell>
        </row>
        <row r="607">
          <cell r="A607" t="str">
            <v>T19.06.68</v>
          </cell>
        </row>
        <row r="608">
          <cell r="A608" t="str">
            <v>T19.06.69</v>
          </cell>
        </row>
        <row r="609">
          <cell r="A609" t="str">
            <v>T19.06.70</v>
          </cell>
        </row>
        <row r="610">
          <cell r="A610" t="str">
            <v>T19.06.71</v>
          </cell>
        </row>
        <row r="611">
          <cell r="A611" t="str">
            <v>T19.06.72</v>
          </cell>
        </row>
        <row r="612">
          <cell r="A612" t="str">
            <v>T19.06.73</v>
          </cell>
        </row>
        <row r="613">
          <cell r="A613" t="str">
            <v>T19.06.74</v>
          </cell>
        </row>
        <row r="614">
          <cell r="A614" t="str">
            <v>T19.06.75</v>
          </cell>
        </row>
        <row r="615">
          <cell r="A615" t="str">
            <v>T19.06.76</v>
          </cell>
        </row>
        <row r="616">
          <cell r="A616" t="str">
            <v>T19.06.77</v>
          </cell>
        </row>
        <row r="617">
          <cell r="A617" t="str">
            <v>T19.06.78</v>
          </cell>
        </row>
        <row r="618">
          <cell r="A618" t="str">
            <v>T19.06.79</v>
          </cell>
        </row>
        <row r="619">
          <cell r="A619" t="str">
            <v>T19.06.80</v>
          </cell>
        </row>
        <row r="620">
          <cell r="A620" t="str">
            <v>T19.06.81</v>
          </cell>
        </row>
        <row r="621">
          <cell r="A621" t="str">
            <v>T19.06.82</v>
          </cell>
        </row>
        <row r="622">
          <cell r="A622" t="str">
            <v>T19.06.83</v>
          </cell>
        </row>
        <row r="623">
          <cell r="A623" t="str">
            <v>T19.06.84</v>
          </cell>
        </row>
        <row r="624">
          <cell r="A624" t="str">
            <v>T19.06.85</v>
          </cell>
        </row>
        <row r="625">
          <cell r="A625" t="str">
            <v>T19.06.86</v>
          </cell>
        </row>
        <row r="626">
          <cell r="A626" t="str">
            <v>T19.06.87</v>
          </cell>
        </row>
        <row r="627">
          <cell r="A627" t="str">
            <v>T19.06.88</v>
          </cell>
        </row>
        <row r="628">
          <cell r="A628" t="str">
            <v>T19.06.89</v>
          </cell>
        </row>
        <row r="629">
          <cell r="A629" t="str">
            <v>T19.06.90</v>
          </cell>
        </row>
        <row r="630">
          <cell r="A630" t="str">
            <v>T19.06.91</v>
          </cell>
        </row>
        <row r="631">
          <cell r="A631" t="str">
            <v>T19.06.92</v>
          </cell>
        </row>
        <row r="632">
          <cell r="A632" t="str">
            <v>T19.06.93</v>
          </cell>
        </row>
        <row r="633">
          <cell r="A633" t="str">
            <v>T19.06.94</v>
          </cell>
        </row>
        <row r="634">
          <cell r="A634" t="str">
            <v>T19.06.95</v>
          </cell>
        </row>
        <row r="635">
          <cell r="A635" t="str">
            <v>T19.06.96</v>
          </cell>
        </row>
        <row r="636">
          <cell r="A636" t="str">
            <v>T19.06.97</v>
          </cell>
        </row>
        <row r="637">
          <cell r="A637" t="str">
            <v>T19.06.98</v>
          </cell>
        </row>
        <row r="638">
          <cell r="A638" t="str">
            <v>T19.06.99</v>
          </cell>
        </row>
        <row r="639">
          <cell r="A639" t="str">
            <v>T19.06.100</v>
          </cell>
        </row>
        <row r="640">
          <cell r="A640" t="str">
            <v>T19.06.61-100</v>
          </cell>
        </row>
        <row r="641">
          <cell r="A641" t="str">
            <v>T19.06</v>
          </cell>
        </row>
        <row r="642">
          <cell r="A642" t="str">
            <v>T19.07.01</v>
          </cell>
        </row>
        <row r="643">
          <cell r="A643" t="str">
            <v>T19.07.02</v>
          </cell>
        </row>
        <row r="644">
          <cell r="A644" t="str">
            <v>T19.07.03</v>
          </cell>
        </row>
        <row r="645">
          <cell r="A645" t="str">
            <v>T19.07.04</v>
          </cell>
        </row>
        <row r="646">
          <cell r="A646" t="str">
            <v>T19.07.05</v>
          </cell>
        </row>
        <row r="647">
          <cell r="A647" t="str">
            <v>T19.07.06</v>
          </cell>
        </row>
        <row r="648">
          <cell r="A648" t="str">
            <v>T19.07.07</v>
          </cell>
        </row>
        <row r="649">
          <cell r="A649" t="str">
            <v>T19.07.08</v>
          </cell>
        </row>
        <row r="650">
          <cell r="A650" t="str">
            <v>T19.07.16</v>
          </cell>
        </row>
        <row r="651">
          <cell r="A651" t="str">
            <v>T19.07.10</v>
          </cell>
        </row>
        <row r="652">
          <cell r="A652" t="str">
            <v>T19.07.11</v>
          </cell>
        </row>
        <row r="653">
          <cell r="A653" t="str">
            <v>T19.07.12</v>
          </cell>
        </row>
        <row r="654">
          <cell r="A654" t="str">
            <v>T19.07.17</v>
          </cell>
        </row>
        <row r="655">
          <cell r="A655" t="str">
            <v>T19.07.18</v>
          </cell>
        </row>
        <row r="656">
          <cell r="A656" t="str">
            <v>T19.07.19</v>
          </cell>
        </row>
        <row r="657">
          <cell r="A657" t="str">
            <v>T19.07.20</v>
          </cell>
        </row>
        <row r="658">
          <cell r="A658" t="str">
            <v>T19.07.21</v>
          </cell>
        </row>
        <row r="659">
          <cell r="A659" t="str">
            <v>T19.07.22</v>
          </cell>
        </row>
        <row r="660">
          <cell r="A660" t="str">
            <v>T19.07.23</v>
          </cell>
        </row>
        <row r="661">
          <cell r="A661" t="str">
            <v>T19.07.24</v>
          </cell>
        </row>
        <row r="662">
          <cell r="A662" t="str">
            <v>T19.07.25</v>
          </cell>
        </row>
        <row r="663">
          <cell r="A663" t="str">
            <v>T19.01-08, 10-12,17-20</v>
          </cell>
        </row>
        <row r="664">
          <cell r="A664" t="str">
            <v>T19.07.26</v>
          </cell>
        </row>
        <row r="665">
          <cell r="A665" t="str">
            <v>T19.07.27</v>
          </cell>
        </row>
        <row r="666">
          <cell r="A666" t="str">
            <v>T19.07.28</v>
          </cell>
        </row>
        <row r="667">
          <cell r="A667" t="str">
            <v>T19.07.29</v>
          </cell>
        </row>
        <row r="668">
          <cell r="A668" t="str">
            <v>T19.07.30</v>
          </cell>
        </row>
        <row r="669">
          <cell r="A669" t="str">
            <v>T19.07.31</v>
          </cell>
        </row>
        <row r="670">
          <cell r="A670" t="str">
            <v>T19.07.32</v>
          </cell>
        </row>
        <row r="671">
          <cell r="A671" t="str">
            <v>T19.07.33</v>
          </cell>
        </row>
        <row r="672">
          <cell r="A672" t="str">
            <v>T19.07.34</v>
          </cell>
        </row>
        <row r="673">
          <cell r="A673" t="str">
            <v>T19.07.35</v>
          </cell>
        </row>
        <row r="674">
          <cell r="A674" t="str">
            <v>T19.07.36</v>
          </cell>
        </row>
        <row r="675">
          <cell r="A675" t="str">
            <v>T19.07.37</v>
          </cell>
        </row>
        <row r="676">
          <cell r="A676" t="str">
            <v>T19.07.38</v>
          </cell>
        </row>
        <row r="677">
          <cell r="A677" t="str">
            <v>T19.07.39</v>
          </cell>
        </row>
        <row r="678">
          <cell r="A678" t="str">
            <v>T19.07.40</v>
          </cell>
        </row>
        <row r="679">
          <cell r="A679" t="str">
            <v>T19.07.41</v>
          </cell>
        </row>
        <row r="680">
          <cell r="A680" t="str">
            <v>T19.07.42</v>
          </cell>
        </row>
        <row r="681">
          <cell r="A681" t="str">
            <v>T19.07.43</v>
          </cell>
        </row>
        <row r="682">
          <cell r="A682" t="str">
            <v>T19.07.44</v>
          </cell>
        </row>
        <row r="683">
          <cell r="A683" t="str">
            <v>T19.07.45</v>
          </cell>
        </row>
        <row r="684">
          <cell r="A684" t="str">
            <v>T19.07.46</v>
          </cell>
        </row>
        <row r="685">
          <cell r="A685" t="str">
            <v>T19.07.47</v>
          </cell>
        </row>
        <row r="686">
          <cell r="A686" t="str">
            <v>T19.07.48</v>
          </cell>
        </row>
        <row r="687">
          <cell r="A687" t="str">
            <v>T19.07.26-48</v>
          </cell>
        </row>
        <row r="688">
          <cell r="A688" t="str">
            <v>T19.07.09</v>
          </cell>
        </row>
        <row r="689">
          <cell r="A689" t="str">
            <v>T19.07.13</v>
          </cell>
        </row>
        <row r="690">
          <cell r="A690" t="str">
            <v>T19.07.14</v>
          </cell>
        </row>
        <row r="691">
          <cell r="A691" t="str">
            <v>T19.07.15</v>
          </cell>
        </row>
        <row r="692">
          <cell r="A692" t="str">
            <v>T19.07.49</v>
          </cell>
        </row>
        <row r="693">
          <cell r="A693" t="str">
            <v>T19.07.50</v>
          </cell>
        </row>
        <row r="694">
          <cell r="A694" t="str">
            <v>T19.07.51</v>
          </cell>
        </row>
        <row r="695">
          <cell r="A695" t="str">
            <v>T19.07.52</v>
          </cell>
        </row>
        <row r="696">
          <cell r="A696" t="str">
            <v>T19.07.53</v>
          </cell>
        </row>
        <row r="697">
          <cell r="A697" t="str">
            <v>T19.07.54</v>
          </cell>
        </row>
        <row r="698">
          <cell r="A698" t="str">
            <v>T19.07.55</v>
          </cell>
        </row>
        <row r="699">
          <cell r="A699" t="str">
            <v>T19.07.56</v>
          </cell>
        </row>
        <row r="700">
          <cell r="A700" t="str">
            <v>T19.07.57</v>
          </cell>
        </row>
        <row r="701">
          <cell r="A701" t="str">
            <v>T19.07.58</v>
          </cell>
        </row>
        <row r="702">
          <cell r="A702" t="str">
            <v>T19.07.59</v>
          </cell>
        </row>
        <row r="703">
          <cell r="A703" t="str">
            <v>T19.07.60</v>
          </cell>
        </row>
        <row r="704">
          <cell r="A704" t="str">
            <v>T19.07.61</v>
          </cell>
        </row>
        <row r="705">
          <cell r="A705" t="str">
            <v>T19.07.62</v>
          </cell>
        </row>
        <row r="706">
          <cell r="A706" t="str">
            <v>T19.07.63</v>
          </cell>
        </row>
        <row r="707">
          <cell r="A707" t="str">
            <v>T19.07.64</v>
          </cell>
        </row>
        <row r="708">
          <cell r="A708" t="str">
            <v>T19.07.65</v>
          </cell>
        </row>
        <row r="709">
          <cell r="A709" t="str">
            <v>T19.07.66</v>
          </cell>
        </row>
        <row r="710">
          <cell r="A710" t="str">
            <v>T19.07.67</v>
          </cell>
        </row>
        <row r="711">
          <cell r="A711" t="str">
            <v>T19.07.09,13-15,49-67</v>
          </cell>
        </row>
        <row r="712">
          <cell r="A712" t="str">
            <v>T19.07</v>
          </cell>
        </row>
        <row r="713">
          <cell r="A713" t="str">
            <v>T19</v>
          </cell>
        </row>
        <row r="714">
          <cell r="A714" t="str">
            <v>T20.01.01</v>
          </cell>
        </row>
        <row r="715">
          <cell r="A715" t="str">
            <v>T20.01.02</v>
          </cell>
        </row>
        <row r="716">
          <cell r="A716" t="str">
            <v>T20.01.03</v>
          </cell>
        </row>
        <row r="717">
          <cell r="A717" t="str">
            <v>T20.01.04</v>
          </cell>
        </row>
        <row r="718">
          <cell r="A718" t="str">
            <v>T20.01.05</v>
          </cell>
        </row>
        <row r="719">
          <cell r="A719" t="str">
            <v>T20.01.06</v>
          </cell>
        </row>
        <row r="720">
          <cell r="A720" t="str">
            <v>T20.01.07</v>
          </cell>
        </row>
        <row r="721">
          <cell r="A721" t="str">
            <v>T20.01.08</v>
          </cell>
        </row>
        <row r="722">
          <cell r="A722" t="str">
            <v>T20.01.09</v>
          </cell>
        </row>
        <row r="723">
          <cell r="A723" t="str">
            <v>T20.01.10</v>
          </cell>
        </row>
        <row r="724">
          <cell r="A724" t="str">
            <v>T20.01.11</v>
          </cell>
        </row>
        <row r="725">
          <cell r="A725" t="str">
            <v>T20.01.12</v>
          </cell>
        </row>
        <row r="726">
          <cell r="A726" t="str">
            <v>T20.01.13</v>
          </cell>
        </row>
        <row r="727">
          <cell r="A727" t="str">
            <v>T20.01.14</v>
          </cell>
        </row>
        <row r="728">
          <cell r="A728" t="str">
            <v>T20.01.15</v>
          </cell>
        </row>
        <row r="729">
          <cell r="A729" t="str">
            <v>T20.01.16</v>
          </cell>
        </row>
        <row r="730">
          <cell r="A730" t="str">
            <v>T20.01.17</v>
          </cell>
        </row>
        <row r="731">
          <cell r="A731" t="str">
            <v>T20.01.18</v>
          </cell>
        </row>
        <row r="732">
          <cell r="A732" t="str">
            <v>T20.01.19</v>
          </cell>
        </row>
        <row r="733">
          <cell r="A733" t="str">
            <v>T20.01.20</v>
          </cell>
        </row>
        <row r="734">
          <cell r="A734" t="str">
            <v>T20.01.21</v>
          </cell>
        </row>
        <row r="735">
          <cell r="A735" t="str">
            <v>T20.01.22</v>
          </cell>
        </row>
        <row r="736">
          <cell r="A736" t="str">
            <v>T20.01.23</v>
          </cell>
        </row>
        <row r="737">
          <cell r="A737" t="str">
            <v>T20.01.24</v>
          </cell>
        </row>
        <row r="738">
          <cell r="A738" t="str">
            <v>T20.01.25</v>
          </cell>
        </row>
        <row r="739">
          <cell r="A739" t="str">
            <v>T20.01.26</v>
          </cell>
        </row>
        <row r="740">
          <cell r="A740" t="str">
            <v>T20.01.27</v>
          </cell>
        </row>
        <row r="741">
          <cell r="A741" t="str">
            <v>T20.01.28</v>
          </cell>
        </row>
        <row r="742">
          <cell r="A742" t="str">
            <v>T20.01.29</v>
          </cell>
        </row>
        <row r="743">
          <cell r="A743" t="str">
            <v>T20.01.30</v>
          </cell>
        </row>
        <row r="744">
          <cell r="A744" t="str">
            <v>T20.01.31</v>
          </cell>
        </row>
        <row r="745">
          <cell r="A745" t="str">
            <v>T20.01.32</v>
          </cell>
        </row>
        <row r="746">
          <cell r="A746" t="str">
            <v>T20.01.33</v>
          </cell>
        </row>
        <row r="747">
          <cell r="A747" t="str">
            <v>T20.01.34</v>
          </cell>
        </row>
        <row r="748">
          <cell r="A748" t="str">
            <v>T20.01.35</v>
          </cell>
        </row>
        <row r="749">
          <cell r="A749" t="str">
            <v>T20.01.36</v>
          </cell>
        </row>
        <row r="750">
          <cell r="A750" t="str">
            <v>T20.01.37</v>
          </cell>
        </row>
        <row r="751">
          <cell r="A751" t="str">
            <v>T20.01.38</v>
          </cell>
        </row>
        <row r="752">
          <cell r="A752" t="str">
            <v>T20.01.39</v>
          </cell>
        </row>
        <row r="753">
          <cell r="A753" t="str">
            <v>T20.01.40</v>
          </cell>
        </row>
        <row r="754">
          <cell r="A754" t="str">
            <v>T20.01.41</v>
          </cell>
        </row>
        <row r="755">
          <cell r="A755" t="str">
            <v>T20.01.42</v>
          </cell>
        </row>
        <row r="756">
          <cell r="A756" t="str">
            <v>T20.01.43</v>
          </cell>
        </row>
        <row r="757">
          <cell r="A757" t="str">
            <v>T20.01.44</v>
          </cell>
        </row>
        <row r="758">
          <cell r="A758" t="str">
            <v>T20.01.45</v>
          </cell>
        </row>
        <row r="759">
          <cell r="A759" t="str">
            <v>T20.01.46</v>
          </cell>
        </row>
        <row r="760">
          <cell r="A760" t="str">
            <v>T20.01.47</v>
          </cell>
        </row>
        <row r="761">
          <cell r="A761" t="str">
            <v>T20.01.48</v>
          </cell>
        </row>
        <row r="762">
          <cell r="A762" t="str">
            <v>T20.01.49</v>
          </cell>
        </row>
        <row r="763">
          <cell r="A763" t="str">
            <v>T20.01.50</v>
          </cell>
        </row>
        <row r="764">
          <cell r="A764" t="str">
            <v>T20.01</v>
          </cell>
        </row>
        <row r="765">
          <cell r="A765" t="str">
            <v>T20.02.01</v>
          </cell>
        </row>
        <row r="766">
          <cell r="A766" t="str">
            <v>T20.02.02</v>
          </cell>
        </row>
        <row r="767">
          <cell r="A767" t="str">
            <v>T20.02.03</v>
          </cell>
        </row>
        <row r="768">
          <cell r="A768" t="str">
            <v>T20.02.04</v>
          </cell>
        </row>
        <row r="769">
          <cell r="A769" t="str">
            <v>T20.02.05</v>
          </cell>
        </row>
        <row r="770">
          <cell r="A770" t="str">
            <v>T20.02.06</v>
          </cell>
        </row>
        <row r="771">
          <cell r="A771" t="str">
            <v>T20.02.07</v>
          </cell>
        </row>
        <row r="772">
          <cell r="A772" t="str">
            <v>T20.02.08</v>
          </cell>
        </row>
        <row r="773">
          <cell r="A773" t="str">
            <v>T20.02.09</v>
          </cell>
        </row>
        <row r="774">
          <cell r="A774" t="str">
            <v>T20.02.10</v>
          </cell>
        </row>
        <row r="775">
          <cell r="A775" t="str">
            <v>T20.02</v>
          </cell>
        </row>
        <row r="776">
          <cell r="A776" t="str">
            <v>T20.03</v>
          </cell>
        </row>
        <row r="777">
          <cell r="A777" t="str">
            <v>T20.04</v>
          </cell>
        </row>
        <row r="778">
          <cell r="A778" t="str">
            <v>T20.05</v>
          </cell>
        </row>
        <row r="779">
          <cell r="A779" t="str">
            <v>T20.06</v>
          </cell>
        </row>
        <row r="780">
          <cell r="A780" t="str">
            <v>T20.07</v>
          </cell>
        </row>
        <row r="781">
          <cell r="A781" t="str">
            <v>T20.08</v>
          </cell>
        </row>
        <row r="782">
          <cell r="A782" t="str">
            <v>T20.09</v>
          </cell>
        </row>
        <row r="783">
          <cell r="A783" t="str">
            <v>T20.10</v>
          </cell>
        </row>
        <row r="784">
          <cell r="A784" t="str">
            <v>T20.11</v>
          </cell>
        </row>
        <row r="785">
          <cell r="A785" t="str">
            <v>T20.12</v>
          </cell>
        </row>
        <row r="786">
          <cell r="A786" t="str">
            <v>T20.13</v>
          </cell>
        </row>
        <row r="787">
          <cell r="A787" t="str">
            <v>T20.14</v>
          </cell>
        </row>
        <row r="788">
          <cell r="A788" t="str">
            <v>T20.15</v>
          </cell>
        </row>
        <row r="789">
          <cell r="A789" t="str">
            <v>T20.16</v>
          </cell>
        </row>
        <row r="790">
          <cell r="A790" t="str">
            <v>T20.17</v>
          </cell>
        </row>
        <row r="791">
          <cell r="A791" t="str">
            <v>T20.18</v>
          </cell>
        </row>
        <row r="792">
          <cell r="A792" t="str">
            <v>T20.19</v>
          </cell>
        </row>
        <row r="793">
          <cell r="A793" t="str">
            <v>T20.20</v>
          </cell>
        </row>
        <row r="794">
          <cell r="A794" t="str">
            <v>T20.21</v>
          </cell>
        </row>
        <row r="795">
          <cell r="A795" t="str">
            <v>T20.22</v>
          </cell>
        </row>
        <row r="796">
          <cell r="A796" t="str">
            <v>T20.23</v>
          </cell>
        </row>
        <row r="797">
          <cell r="A797" t="str">
            <v>T20.24</v>
          </cell>
        </row>
        <row r="798">
          <cell r="A798" t="str">
            <v>T20.25</v>
          </cell>
        </row>
        <row r="799">
          <cell r="A799" t="str">
            <v>T20.26</v>
          </cell>
        </row>
        <row r="800">
          <cell r="A800" t="str">
            <v>T20.27</v>
          </cell>
        </row>
        <row r="801">
          <cell r="A801" t="str">
            <v>T20.28</v>
          </cell>
        </row>
        <row r="802">
          <cell r="A802" t="str">
            <v>T20.29</v>
          </cell>
        </row>
        <row r="803">
          <cell r="A803" t="str">
            <v>T20.30</v>
          </cell>
        </row>
        <row r="804">
          <cell r="A804" t="str">
            <v>T20.03-30</v>
          </cell>
        </row>
        <row r="805">
          <cell r="A805" t="str">
            <v>T20</v>
          </cell>
        </row>
        <row r="806">
          <cell r="A806" t="str">
            <v>T21.01</v>
          </cell>
        </row>
        <row r="807">
          <cell r="A807" t="str">
            <v>T21.02</v>
          </cell>
        </row>
        <row r="808">
          <cell r="A808" t="str">
            <v>T21.03</v>
          </cell>
        </row>
        <row r="809">
          <cell r="A809" t="str">
            <v>T21.04</v>
          </cell>
        </row>
        <row r="810">
          <cell r="A810" t="str">
            <v>T21.05</v>
          </cell>
        </row>
        <row r="811">
          <cell r="A811" t="str">
            <v>T21.06</v>
          </cell>
        </row>
        <row r="812">
          <cell r="A812" t="str">
            <v>T21.07</v>
          </cell>
        </row>
        <row r="813">
          <cell r="A813" t="str">
            <v>T21.08</v>
          </cell>
        </row>
        <row r="814">
          <cell r="A814" t="str">
            <v>T21.09</v>
          </cell>
        </row>
        <row r="815">
          <cell r="A815" t="str">
            <v>T21.10</v>
          </cell>
        </row>
        <row r="816">
          <cell r="A816" t="str">
            <v>T21.11</v>
          </cell>
        </row>
        <row r="817">
          <cell r="A817" t="str">
            <v>T21.12</v>
          </cell>
        </row>
        <row r="818">
          <cell r="A818" t="str">
            <v>T21.13</v>
          </cell>
        </row>
        <row r="819">
          <cell r="A819" t="str">
            <v>T21.14</v>
          </cell>
        </row>
        <row r="820">
          <cell r="A820" t="str">
            <v>T21.15</v>
          </cell>
        </row>
        <row r="821">
          <cell r="A821" t="str">
            <v>T21.16</v>
          </cell>
        </row>
        <row r="822">
          <cell r="A822" t="str">
            <v>T21.17</v>
          </cell>
        </row>
        <row r="823">
          <cell r="A823" t="str">
            <v>T21.18</v>
          </cell>
        </row>
        <row r="824">
          <cell r="A824" t="str">
            <v>T21.19</v>
          </cell>
        </row>
        <row r="825">
          <cell r="A825" t="str">
            <v>T21.20</v>
          </cell>
        </row>
        <row r="826">
          <cell r="A826" t="str">
            <v>T21</v>
          </cell>
        </row>
        <row r="827">
          <cell r="A827" t="str">
            <v>T22.01</v>
          </cell>
        </row>
        <row r="828">
          <cell r="A828" t="str">
            <v>T22.02</v>
          </cell>
        </row>
        <row r="829">
          <cell r="A829" t="str">
            <v>T22.03</v>
          </cell>
        </row>
        <row r="830">
          <cell r="A830" t="str">
            <v>T22.04</v>
          </cell>
        </row>
        <row r="831">
          <cell r="A831" t="str">
            <v>T22.05</v>
          </cell>
        </row>
        <row r="832">
          <cell r="A832" t="str">
            <v>T22.06</v>
          </cell>
        </row>
        <row r="833">
          <cell r="A833" t="str">
            <v>T22.07</v>
          </cell>
        </row>
        <row r="834">
          <cell r="A834" t="str">
            <v>T22.08</v>
          </cell>
        </row>
        <row r="835">
          <cell r="A835" t="str">
            <v>T22.09</v>
          </cell>
        </row>
        <row r="836">
          <cell r="A836" t="str">
            <v>T22.10</v>
          </cell>
        </row>
        <row r="837">
          <cell r="A837" t="str">
            <v>T22.11</v>
          </cell>
        </row>
        <row r="838">
          <cell r="A838" t="str">
            <v>T22.12</v>
          </cell>
        </row>
        <row r="839">
          <cell r="A839" t="str">
            <v>T22.13</v>
          </cell>
        </row>
        <row r="840">
          <cell r="A840" t="str">
            <v>T22.14</v>
          </cell>
        </row>
        <row r="841">
          <cell r="A841" t="str">
            <v>T22.15</v>
          </cell>
        </row>
        <row r="842">
          <cell r="A842" t="str">
            <v>T22.16</v>
          </cell>
        </row>
        <row r="843">
          <cell r="A843" t="str">
            <v>T22.17</v>
          </cell>
        </row>
        <row r="844">
          <cell r="A844" t="str">
            <v>T22.18</v>
          </cell>
        </row>
        <row r="845">
          <cell r="A845" t="str">
            <v>T22.19</v>
          </cell>
        </row>
        <row r="846">
          <cell r="A846" t="str">
            <v>T22.20</v>
          </cell>
        </row>
        <row r="847">
          <cell r="A847" t="str">
            <v>T22</v>
          </cell>
        </row>
        <row r="848">
          <cell r="A848" t="str">
            <v>T23.01</v>
          </cell>
        </row>
        <row r="849">
          <cell r="A849" t="str">
            <v>T23.02</v>
          </cell>
        </row>
        <row r="850">
          <cell r="A850" t="str">
            <v>T23.03</v>
          </cell>
        </row>
        <row r="851">
          <cell r="A851" t="str">
            <v>T23.04</v>
          </cell>
        </row>
        <row r="852">
          <cell r="A852" t="str">
            <v>T23.05</v>
          </cell>
        </row>
        <row r="853">
          <cell r="A853" t="str">
            <v>T23.06</v>
          </cell>
        </row>
        <row r="854">
          <cell r="A854" t="str">
            <v>T23.07</v>
          </cell>
        </row>
        <row r="855">
          <cell r="A855" t="str">
            <v>T23.08</v>
          </cell>
        </row>
        <row r="856">
          <cell r="A856" t="str">
            <v>T23.09</v>
          </cell>
        </row>
        <row r="857">
          <cell r="A857" t="str">
            <v>T23.10</v>
          </cell>
        </row>
        <row r="858">
          <cell r="A858" t="str">
            <v>T23</v>
          </cell>
        </row>
        <row r="859">
          <cell r="A859" t="str">
            <v>T24.01</v>
          </cell>
        </row>
        <row r="860">
          <cell r="A860" t="str">
            <v>T24.02</v>
          </cell>
        </row>
        <row r="861">
          <cell r="A861" t="str">
            <v>T24.03</v>
          </cell>
        </row>
        <row r="862">
          <cell r="A862" t="str">
            <v>T24.04</v>
          </cell>
        </row>
        <row r="863">
          <cell r="A863" t="str">
            <v>T24.05</v>
          </cell>
        </row>
        <row r="864">
          <cell r="A864" t="str">
            <v>T24.06</v>
          </cell>
        </row>
        <row r="865">
          <cell r="A865" t="str">
            <v>T24.07</v>
          </cell>
        </row>
        <row r="866">
          <cell r="A866" t="str">
            <v>T24.08</v>
          </cell>
        </row>
        <row r="867">
          <cell r="A867" t="str">
            <v>T24.09</v>
          </cell>
        </row>
        <row r="868">
          <cell r="A868" t="str">
            <v>T24.10</v>
          </cell>
        </row>
        <row r="869">
          <cell r="A869" t="str">
            <v>T24.11</v>
          </cell>
        </row>
        <row r="870">
          <cell r="A870" t="str">
            <v>T24.12</v>
          </cell>
        </row>
        <row r="871">
          <cell r="A871" t="str">
            <v>T24.13</v>
          </cell>
        </row>
        <row r="872">
          <cell r="A872" t="str">
            <v>T24.14</v>
          </cell>
        </row>
        <row r="873">
          <cell r="A873" t="str">
            <v>T24.15</v>
          </cell>
        </row>
        <row r="874">
          <cell r="A874" t="str">
            <v>T24.16</v>
          </cell>
        </row>
        <row r="875">
          <cell r="A875" t="str">
            <v>T24.17</v>
          </cell>
        </row>
        <row r="876">
          <cell r="A876" t="str">
            <v>T24.18</v>
          </cell>
        </row>
        <row r="877">
          <cell r="A877" t="str">
            <v>T24.19</v>
          </cell>
        </row>
        <row r="878">
          <cell r="A878" t="str">
            <v>T24.20</v>
          </cell>
        </row>
        <row r="879">
          <cell r="A879" t="str">
            <v>T24</v>
          </cell>
        </row>
        <row r="880">
          <cell r="A880" t="str">
            <v>T25.01</v>
          </cell>
        </row>
        <row r="881">
          <cell r="A881" t="str">
            <v>T25.02</v>
          </cell>
        </row>
        <row r="882">
          <cell r="A882" t="str">
            <v>T25.03</v>
          </cell>
        </row>
        <row r="883">
          <cell r="A883" t="str">
            <v>T25.04</v>
          </cell>
        </row>
        <row r="884">
          <cell r="A884" t="str">
            <v>T25.05</v>
          </cell>
        </row>
        <row r="885">
          <cell r="A885" t="str">
            <v>T25.06</v>
          </cell>
        </row>
        <row r="886">
          <cell r="A886" t="str">
            <v>T25.07</v>
          </cell>
        </row>
        <row r="887">
          <cell r="A887" t="str">
            <v>T25.08</v>
          </cell>
        </row>
        <row r="888">
          <cell r="A888" t="str">
            <v>T25.09</v>
          </cell>
        </row>
        <row r="889">
          <cell r="A889" t="str">
            <v>T25.10</v>
          </cell>
        </row>
        <row r="890">
          <cell r="A890" t="str">
            <v>T25.11</v>
          </cell>
        </row>
        <row r="891">
          <cell r="A891" t="str">
            <v>T25.12</v>
          </cell>
        </row>
        <row r="892">
          <cell r="A892" t="str">
            <v>T25.13</v>
          </cell>
        </row>
        <row r="893">
          <cell r="A893" t="str">
            <v>T25.14</v>
          </cell>
        </row>
        <row r="894">
          <cell r="A894" t="str">
            <v>T25.15</v>
          </cell>
        </row>
        <row r="895">
          <cell r="A895" t="str">
            <v>T25.16</v>
          </cell>
        </row>
        <row r="896">
          <cell r="A896" t="str">
            <v>T25.17</v>
          </cell>
        </row>
        <row r="897">
          <cell r="A897" t="str">
            <v>T25.18</v>
          </cell>
        </row>
        <row r="898">
          <cell r="A898" t="str">
            <v>T25.19</v>
          </cell>
        </row>
        <row r="899">
          <cell r="A899" t="str">
            <v>T25.20</v>
          </cell>
        </row>
        <row r="900">
          <cell r="A900" t="str">
            <v>T25</v>
          </cell>
        </row>
        <row r="901">
          <cell r="A901" t="str">
            <v>T44.01</v>
          </cell>
        </row>
        <row r="902">
          <cell r="A902" t="str">
            <v>T44.02</v>
          </cell>
        </row>
        <row r="903">
          <cell r="A903" t="str">
            <v>T44.03</v>
          </cell>
        </row>
        <row r="904">
          <cell r="A904" t="str">
            <v>T44.04</v>
          </cell>
        </row>
        <row r="905">
          <cell r="A905" t="str">
            <v>T44.05</v>
          </cell>
        </row>
        <row r="906">
          <cell r="A906" t="str">
            <v>T44.06</v>
          </cell>
        </row>
        <row r="907">
          <cell r="A907" t="str">
            <v>T44.07</v>
          </cell>
        </row>
        <row r="908">
          <cell r="A908" t="str">
            <v>T44.08</v>
          </cell>
        </row>
        <row r="909">
          <cell r="A909" t="str">
            <v>T44.09</v>
          </cell>
        </row>
        <row r="910">
          <cell r="A910" t="str">
            <v>T44.10</v>
          </cell>
        </row>
        <row r="911">
          <cell r="A911" t="str">
            <v>T44.11</v>
          </cell>
        </row>
        <row r="912">
          <cell r="A912" t="str">
            <v>T44.12</v>
          </cell>
        </row>
        <row r="913">
          <cell r="A913" t="str">
            <v>T44.13</v>
          </cell>
        </row>
        <row r="914">
          <cell r="A914" t="str">
            <v>T44.14</v>
          </cell>
        </row>
        <row r="915">
          <cell r="A915" t="str">
            <v>T44.15</v>
          </cell>
        </row>
        <row r="916">
          <cell r="A916" t="str">
            <v>T44.16</v>
          </cell>
        </row>
        <row r="917">
          <cell r="A917" t="str">
            <v>T44.17</v>
          </cell>
        </row>
        <row r="918">
          <cell r="A918" t="str">
            <v>T44.18</v>
          </cell>
        </row>
        <row r="919">
          <cell r="A919" t="str">
            <v>T44.19</v>
          </cell>
        </row>
        <row r="920">
          <cell r="A920" t="str">
            <v>T44.20</v>
          </cell>
        </row>
        <row r="921">
          <cell r="A921" t="str">
            <v>T44</v>
          </cell>
        </row>
        <row r="922">
          <cell r="A922" t="str">
            <v>T99.01</v>
          </cell>
        </row>
        <row r="923">
          <cell r="A923" t="str">
            <v>T99.02</v>
          </cell>
        </row>
        <row r="924">
          <cell r="A924" t="str">
            <v>T99.03</v>
          </cell>
        </row>
        <row r="925">
          <cell r="A925" t="str">
            <v>T99.04</v>
          </cell>
        </row>
        <row r="926">
          <cell r="A926" t="str">
            <v>T99.05</v>
          </cell>
        </row>
        <row r="927">
          <cell r="A927" t="str">
            <v>T99.06</v>
          </cell>
        </row>
        <row r="928">
          <cell r="A928" t="str">
            <v>T99.07</v>
          </cell>
        </row>
        <row r="929">
          <cell r="A929" t="str">
            <v>T99.08</v>
          </cell>
        </row>
        <row r="930">
          <cell r="A930" t="str">
            <v>T99.09</v>
          </cell>
        </row>
        <row r="931">
          <cell r="A931" t="str">
            <v>T99.10</v>
          </cell>
        </row>
        <row r="932">
          <cell r="A932" t="str">
            <v>T99</v>
          </cell>
        </row>
        <row r="933">
          <cell r="A933" t="str">
            <v>T999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L39"/>
  <sheetViews>
    <sheetView tabSelected="1" topLeftCell="A16" zoomScale="80" zoomScaleNormal="80" workbookViewId="0">
      <selection activeCell="J32" sqref="J32"/>
    </sheetView>
  </sheetViews>
  <sheetFormatPr defaultRowHeight="15"/>
  <cols>
    <col min="1" max="1" width="65.28515625" style="1" customWidth="1"/>
    <col min="2" max="7" width="11.85546875" style="5" customWidth="1"/>
    <col min="8" max="8" width="5" style="5" customWidth="1"/>
    <col min="9" max="10" width="11.85546875" style="5" customWidth="1"/>
    <col min="11" max="11" width="9.85546875" style="1" bestFit="1" customWidth="1"/>
    <col min="12" max="16384" width="9.140625" style="1"/>
  </cols>
  <sheetData>
    <row r="1" spans="1:12" ht="15.75">
      <c r="A1" s="4" t="s">
        <v>0</v>
      </c>
    </row>
    <row r="2" spans="1:12" ht="30" customHeight="1">
      <c r="A2" s="1" t="s">
        <v>465</v>
      </c>
      <c r="B2" s="363"/>
      <c r="F2" s="363" t="s">
        <v>463</v>
      </c>
      <c r="I2" s="363" t="s">
        <v>464</v>
      </c>
    </row>
    <row r="3" spans="1:12" s="2" customFormat="1" ht="46.5" customHeight="1">
      <c r="A3" s="2" t="s">
        <v>17</v>
      </c>
      <c r="B3" s="343" t="s">
        <v>2</v>
      </c>
      <c r="C3" s="344" t="s">
        <v>3</v>
      </c>
      <c r="D3" s="345" t="s">
        <v>4</v>
      </c>
      <c r="E3" s="345" t="s">
        <v>24</v>
      </c>
      <c r="F3" s="343" t="s">
        <v>457</v>
      </c>
      <c r="G3" s="346" t="s">
        <v>6</v>
      </c>
      <c r="H3" s="6"/>
      <c r="I3" s="343" t="s">
        <v>462</v>
      </c>
      <c r="J3" s="346" t="s">
        <v>454</v>
      </c>
    </row>
    <row r="4" spans="1:12" s="3" customFormat="1" ht="15" customHeight="1">
      <c r="A4" s="3" t="s">
        <v>1</v>
      </c>
      <c r="B4" s="347">
        <f>+B5+B6</f>
        <v>58624.5</v>
      </c>
      <c r="C4" s="348">
        <f>+C5+C6</f>
        <v>42226.5</v>
      </c>
      <c r="D4" s="348">
        <f t="shared" ref="D4:J4" si="0">+D5+D6</f>
        <v>16731.240000000002</v>
      </c>
      <c r="E4" s="348">
        <f t="shared" si="0"/>
        <v>-6025.2380000000003</v>
      </c>
      <c r="F4" s="347">
        <f t="shared" si="0"/>
        <v>52932.502000000008</v>
      </c>
      <c r="G4" s="349">
        <f t="shared" si="0"/>
        <v>59925.5</v>
      </c>
      <c r="H4" s="9"/>
      <c r="I4" s="347">
        <f>+I5+I6</f>
        <v>51410.5</v>
      </c>
      <c r="J4" s="349">
        <f t="shared" si="0"/>
        <v>58464.5</v>
      </c>
      <c r="K4" s="10"/>
    </row>
    <row r="5" spans="1:12" ht="15" customHeight="1">
      <c r="A5" s="1" t="s">
        <v>11</v>
      </c>
      <c r="B5" s="350">
        <v>5311.5</v>
      </c>
      <c r="C5" s="351">
        <v>5311.5</v>
      </c>
      <c r="D5" s="351">
        <v>0</v>
      </c>
      <c r="E5" s="351"/>
      <c r="F5" s="350">
        <f>+D5+C5+E5</f>
        <v>5311.5</v>
      </c>
      <c r="G5" s="352">
        <v>5311.5</v>
      </c>
      <c r="H5" s="7">
        <v>-1</v>
      </c>
      <c r="I5" s="350">
        <v>5311.5</v>
      </c>
      <c r="J5" s="352">
        <v>5311.5</v>
      </c>
      <c r="K5" s="8"/>
    </row>
    <row r="6" spans="1:12" ht="15" customHeight="1">
      <c r="A6" s="12" t="s">
        <v>7</v>
      </c>
      <c r="B6" s="353">
        <v>53313</v>
      </c>
      <c r="C6" s="13">
        <v>36915</v>
      </c>
      <c r="D6" s="13">
        <f>10706+6000+25.24</f>
        <v>16731.240000000002</v>
      </c>
      <c r="E6" s="13">
        <f>-52.821-80-58.726-1698.592-50-4.673-31.502-57.85-575-725.989-2539-45.845-80-25.24</f>
        <v>-6025.2380000000003</v>
      </c>
      <c r="F6" s="353">
        <f t="shared" ref="F6:F8" si="1">+D6+C6+E6</f>
        <v>47621.002000000008</v>
      </c>
      <c r="G6" s="354">
        <v>54614</v>
      </c>
      <c r="H6" s="7"/>
      <c r="I6" s="353">
        <v>46099</v>
      </c>
      <c r="J6" s="354">
        <v>53153</v>
      </c>
      <c r="K6" s="8"/>
      <c r="L6" s="8">
        <f>+I6-G6</f>
        <v>-8515</v>
      </c>
    </row>
    <row r="7" spans="1:12" ht="15" customHeight="1">
      <c r="A7" s="1" t="s">
        <v>8</v>
      </c>
      <c r="B7" s="350">
        <v>9381</v>
      </c>
      <c r="C7" s="351">
        <v>11627</v>
      </c>
      <c r="D7" s="351">
        <f>-3135</f>
        <v>-3135</v>
      </c>
      <c r="E7" s="351"/>
      <c r="F7" s="350">
        <f t="shared" si="1"/>
        <v>8492</v>
      </c>
      <c r="G7" s="352">
        <v>4678</v>
      </c>
      <c r="H7" s="7"/>
      <c r="I7" s="350">
        <v>8023</v>
      </c>
      <c r="J7" s="352">
        <v>4508</v>
      </c>
      <c r="K7" s="8"/>
    </row>
    <row r="8" spans="1:12" ht="15" customHeight="1">
      <c r="A8" s="1" t="s">
        <v>10</v>
      </c>
      <c r="B8" s="350">
        <v>28</v>
      </c>
      <c r="C8" s="351">
        <v>13</v>
      </c>
      <c r="D8" s="351">
        <v>0</v>
      </c>
      <c r="E8" s="351"/>
      <c r="F8" s="350">
        <f t="shared" si="1"/>
        <v>13</v>
      </c>
      <c r="G8" s="352">
        <v>28</v>
      </c>
      <c r="H8" s="7"/>
      <c r="I8" s="350">
        <v>13</v>
      </c>
      <c r="J8" s="352">
        <v>28</v>
      </c>
      <c r="K8" s="8"/>
    </row>
    <row r="9" spans="1:12" s="3" customFormat="1" ht="15" customHeight="1">
      <c r="A9" s="3" t="s">
        <v>9</v>
      </c>
      <c r="B9" s="347">
        <f>+B7+B6+B8</f>
        <v>62722</v>
      </c>
      <c r="C9" s="348">
        <f t="shared" ref="C9:J9" si="2">+C7+C6+C8</f>
        <v>48555</v>
      </c>
      <c r="D9" s="348">
        <f t="shared" si="2"/>
        <v>13596.240000000002</v>
      </c>
      <c r="E9" s="348">
        <f>+E7+E6+E8</f>
        <v>-6025.2380000000003</v>
      </c>
      <c r="F9" s="347">
        <f>+F7+F6+F8</f>
        <v>56126.002000000008</v>
      </c>
      <c r="G9" s="349">
        <f t="shared" si="2"/>
        <v>59320</v>
      </c>
      <c r="H9" s="9"/>
      <c r="I9" s="347">
        <f>+I7+I6+I8</f>
        <v>54135</v>
      </c>
      <c r="J9" s="349">
        <f t="shared" si="2"/>
        <v>57689</v>
      </c>
      <c r="K9" s="10"/>
    </row>
    <row r="10" spans="1:12" ht="15" customHeight="1">
      <c r="A10" s="11"/>
      <c r="B10" s="350"/>
      <c r="C10" s="351"/>
      <c r="D10" s="351"/>
      <c r="E10" s="351"/>
      <c r="F10" s="350"/>
      <c r="G10" s="352"/>
      <c r="H10" s="7"/>
      <c r="I10" s="350"/>
      <c r="J10" s="352"/>
      <c r="K10" s="8"/>
    </row>
    <row r="11" spans="1:12" ht="30" customHeight="1">
      <c r="A11" s="2" t="s">
        <v>18</v>
      </c>
      <c r="B11" s="355" t="s">
        <v>2</v>
      </c>
      <c r="C11" s="356" t="s">
        <v>3</v>
      </c>
      <c r="D11" s="357" t="s">
        <v>4</v>
      </c>
      <c r="E11" s="357" t="s">
        <v>24</v>
      </c>
      <c r="F11" s="355" t="s">
        <v>5</v>
      </c>
      <c r="G11" s="358" t="s">
        <v>6</v>
      </c>
      <c r="H11" s="7"/>
      <c r="I11" s="355" t="s">
        <v>462</v>
      </c>
      <c r="J11" s="358" t="s">
        <v>454</v>
      </c>
      <c r="K11" s="8"/>
    </row>
    <row r="12" spans="1:12" ht="15" customHeight="1">
      <c r="A12" s="1" t="s">
        <v>25</v>
      </c>
      <c r="B12" s="350">
        <v>162.52799999999999</v>
      </c>
      <c r="C12" s="351">
        <v>0</v>
      </c>
      <c r="D12" s="351"/>
      <c r="E12" s="351">
        <f>350+83.158</f>
        <v>433.15800000000002</v>
      </c>
      <c r="F12" s="350">
        <f>+E12+D12+C12</f>
        <v>433.15800000000002</v>
      </c>
      <c r="G12" s="352">
        <f>850+162.528</f>
        <v>1012.528</v>
      </c>
      <c r="H12" s="7"/>
      <c r="I12" s="350">
        <f>350+83.158</f>
        <v>433.15800000000002</v>
      </c>
      <c r="J12" s="352">
        <f>850+162.528</f>
        <v>1012.528</v>
      </c>
      <c r="K12" s="8"/>
    </row>
    <row r="13" spans="1:12" ht="15" customHeight="1">
      <c r="A13" s="1" t="s">
        <v>26</v>
      </c>
      <c r="B13" s="350">
        <v>0</v>
      </c>
      <c r="C13" s="351">
        <v>0</v>
      </c>
      <c r="D13" s="351"/>
      <c r="E13" s="351">
        <v>750</v>
      </c>
      <c r="F13" s="350">
        <f t="shared" ref="F13:F16" si="3">+E13+D13+C13</f>
        <v>750</v>
      </c>
      <c r="G13" s="352">
        <v>750</v>
      </c>
      <c r="H13" s="7"/>
      <c r="I13" s="350">
        <v>750</v>
      </c>
      <c r="J13" s="352">
        <v>750</v>
      </c>
      <c r="K13" s="8"/>
    </row>
    <row r="14" spans="1:12" ht="15" customHeight="1">
      <c r="A14" s="1" t="s">
        <v>27</v>
      </c>
      <c r="B14" s="350">
        <v>252</v>
      </c>
      <c r="C14" s="351">
        <v>0</v>
      </c>
      <c r="D14" s="351"/>
      <c r="E14" s="351">
        <v>616.42999999999995</v>
      </c>
      <c r="F14" s="350">
        <f t="shared" si="3"/>
        <v>616.42999999999995</v>
      </c>
      <c r="G14" s="352">
        <v>616.42999999999995</v>
      </c>
      <c r="H14" s="7"/>
      <c r="I14" s="350">
        <v>616.42999999999995</v>
      </c>
      <c r="J14" s="352">
        <v>616.42999999999995</v>
      </c>
      <c r="K14" s="8"/>
    </row>
    <row r="15" spans="1:12" ht="15" customHeight="1">
      <c r="A15" s="1" t="s">
        <v>28</v>
      </c>
      <c r="B15" s="350">
        <v>123</v>
      </c>
      <c r="C15" s="351">
        <v>0</v>
      </c>
      <c r="D15" s="351"/>
      <c r="E15" s="351">
        <v>0</v>
      </c>
      <c r="F15" s="350">
        <f t="shared" si="3"/>
        <v>0</v>
      </c>
      <c r="G15" s="352">
        <v>552</v>
      </c>
      <c r="H15" s="7"/>
      <c r="I15" s="350">
        <v>0</v>
      </c>
      <c r="J15" s="352">
        <v>552</v>
      </c>
      <c r="K15" s="8"/>
    </row>
    <row r="16" spans="1:12" ht="15" customHeight="1">
      <c r="A16" s="1" t="s">
        <v>29</v>
      </c>
      <c r="B16" s="350">
        <f>979-538</f>
        <v>441</v>
      </c>
      <c r="C16" s="351">
        <v>0</v>
      </c>
      <c r="D16" s="351"/>
      <c r="E16" s="351">
        <f>2483-1800</f>
        <v>683</v>
      </c>
      <c r="F16" s="350">
        <f t="shared" si="3"/>
        <v>683</v>
      </c>
      <c r="G16" s="352">
        <v>1259.6669999999999</v>
      </c>
      <c r="H16" s="301">
        <v>-4</v>
      </c>
      <c r="I16" s="350">
        <f>+F16+9.225+2.697</f>
        <v>694.92200000000003</v>
      </c>
      <c r="J16" s="352">
        <v>1251.4949999999999</v>
      </c>
      <c r="K16" s="8"/>
    </row>
    <row r="17" spans="1:11" ht="15" customHeight="1">
      <c r="A17" s="17" t="s">
        <v>30</v>
      </c>
      <c r="B17" s="347">
        <f>SUM(B12:B16)</f>
        <v>978.52800000000002</v>
      </c>
      <c r="C17" s="348">
        <f>SUM(C12:C16)</f>
        <v>0</v>
      </c>
      <c r="D17" s="348">
        <f>SUM(D12:D16)</f>
        <v>0</v>
      </c>
      <c r="E17" s="348">
        <f>SUM(E12:E16)</f>
        <v>2482.5879999999997</v>
      </c>
      <c r="F17" s="347">
        <f>SUM(F12:F16)</f>
        <v>2482.5879999999997</v>
      </c>
      <c r="G17" s="349">
        <f>SUM(G12:G16)</f>
        <v>4190.625</v>
      </c>
      <c r="H17" s="7">
        <v>-4</v>
      </c>
      <c r="I17" s="347">
        <f>SUM(I12:I16)</f>
        <v>2494.5099999999998</v>
      </c>
      <c r="J17" s="349">
        <f>SUM(J12:J16)</f>
        <v>4182.4529999999995</v>
      </c>
      <c r="K17" s="8"/>
    </row>
    <row r="18" spans="1:11" ht="15" customHeight="1">
      <c r="B18" s="350"/>
      <c r="C18" s="351"/>
      <c r="D18" s="351"/>
      <c r="E18" s="351"/>
      <c r="F18" s="350"/>
      <c r="G18" s="352"/>
      <c r="H18" s="7"/>
      <c r="I18" s="350"/>
      <c r="J18" s="352"/>
      <c r="K18" s="8"/>
    </row>
    <row r="19" spans="1:11" ht="30" customHeight="1">
      <c r="A19" s="2" t="s">
        <v>19</v>
      </c>
      <c r="B19" s="355" t="s">
        <v>2</v>
      </c>
      <c r="C19" s="356" t="s">
        <v>3</v>
      </c>
      <c r="D19" s="357" t="s">
        <v>4</v>
      </c>
      <c r="E19" s="357" t="s">
        <v>24</v>
      </c>
      <c r="F19" s="355" t="s">
        <v>457</v>
      </c>
      <c r="G19" s="358" t="s">
        <v>6</v>
      </c>
      <c r="H19" s="7"/>
      <c r="I19" s="355" t="s">
        <v>462</v>
      </c>
      <c r="J19" s="358" t="s">
        <v>454</v>
      </c>
      <c r="K19" s="8"/>
    </row>
    <row r="20" spans="1:11" ht="15" customHeight="1">
      <c r="A20" s="1" t="s">
        <v>13</v>
      </c>
      <c r="B20" s="350">
        <v>703</v>
      </c>
      <c r="C20" s="351">
        <v>0</v>
      </c>
      <c r="D20" s="351">
        <v>0</v>
      </c>
      <c r="E20" s="351">
        <v>2539</v>
      </c>
      <c r="F20" s="350">
        <f t="shared" ref="F20:F28" si="4">+E20+D20+C20</f>
        <v>2539</v>
      </c>
      <c r="G20" s="352">
        <v>3200</v>
      </c>
      <c r="H20" s="7"/>
      <c r="I20" s="350">
        <v>2539</v>
      </c>
      <c r="J20" s="352">
        <v>3200</v>
      </c>
      <c r="K20" s="8"/>
    </row>
    <row r="21" spans="1:11" ht="15" customHeight="1">
      <c r="A21" s="1" t="s">
        <v>14</v>
      </c>
      <c r="B21" s="350">
        <v>0</v>
      </c>
      <c r="C21" s="351">
        <v>0</v>
      </c>
      <c r="D21" s="351">
        <v>0</v>
      </c>
      <c r="E21" s="351"/>
      <c r="F21" s="350">
        <f t="shared" si="4"/>
        <v>0</v>
      </c>
      <c r="G21" s="352">
        <v>150</v>
      </c>
      <c r="H21" s="7"/>
      <c r="I21" s="350">
        <v>0</v>
      </c>
      <c r="J21" s="352">
        <v>150</v>
      </c>
      <c r="K21" s="8"/>
    </row>
    <row r="22" spans="1:11" ht="15" customHeight="1">
      <c r="A22" s="1" t="s">
        <v>12</v>
      </c>
      <c r="B22" s="350">
        <f>440+144+117</f>
        <v>701</v>
      </c>
      <c r="C22" s="351">
        <v>0</v>
      </c>
      <c r="D22" s="351">
        <v>64.2</v>
      </c>
      <c r="E22" s="351">
        <v>575</v>
      </c>
      <c r="F22" s="350">
        <f t="shared" si="4"/>
        <v>639.20000000000005</v>
      </c>
      <c r="G22" s="352">
        <f>440+144+117</f>
        <v>701</v>
      </c>
      <c r="H22" s="7">
        <v>-2</v>
      </c>
      <c r="I22" s="350">
        <v>639</v>
      </c>
      <c r="J22" s="352">
        <v>701</v>
      </c>
      <c r="K22" s="8"/>
    </row>
    <row r="23" spans="1:11" ht="15" customHeight="1">
      <c r="A23" s="1" t="s">
        <v>15</v>
      </c>
      <c r="B23" s="350">
        <v>1099</v>
      </c>
      <c r="C23" s="351">
        <v>0</v>
      </c>
      <c r="D23" s="351">
        <v>-100</v>
      </c>
      <c r="E23" s="351"/>
      <c r="F23" s="350">
        <f t="shared" si="4"/>
        <v>-100</v>
      </c>
      <c r="G23" s="352">
        <v>2122</v>
      </c>
      <c r="H23" s="7">
        <v>-3</v>
      </c>
      <c r="I23" s="350">
        <v>1354</v>
      </c>
      <c r="J23" s="352">
        <v>2578</v>
      </c>
      <c r="K23" s="8"/>
    </row>
    <row r="24" spans="1:11" ht="15" customHeight="1">
      <c r="A24" s="1" t="s">
        <v>455</v>
      </c>
      <c r="B24" s="350"/>
      <c r="C24" s="351"/>
      <c r="D24" s="351"/>
      <c r="E24" s="351"/>
      <c r="F24" s="350"/>
      <c r="G24" s="352"/>
      <c r="H24" s="7">
        <v>-6</v>
      </c>
      <c r="I24" s="350">
        <v>0</v>
      </c>
      <c r="J24" s="352">
        <v>1200</v>
      </c>
      <c r="K24" s="8"/>
    </row>
    <row r="25" spans="1:11" ht="15" customHeight="1">
      <c r="A25" s="1" t="s">
        <v>16</v>
      </c>
      <c r="B25" s="350">
        <v>50</v>
      </c>
      <c r="C25" s="351">
        <v>0</v>
      </c>
      <c r="D25" s="351">
        <v>0</v>
      </c>
      <c r="E25" s="351"/>
      <c r="F25" s="350">
        <f t="shared" si="4"/>
        <v>0</v>
      </c>
      <c r="G25" s="352">
        <v>200</v>
      </c>
      <c r="H25" s="7"/>
      <c r="I25" s="350">
        <v>200</v>
      </c>
      <c r="J25" s="352">
        <v>300</v>
      </c>
      <c r="K25" s="8"/>
    </row>
    <row r="26" spans="1:11" ht="15" customHeight="1">
      <c r="A26" s="1" t="s">
        <v>23</v>
      </c>
      <c r="B26" s="350">
        <v>0</v>
      </c>
      <c r="C26" s="351">
        <v>0</v>
      </c>
      <c r="D26" s="351">
        <v>0</v>
      </c>
      <c r="E26" s="351">
        <v>80</v>
      </c>
      <c r="F26" s="350">
        <f t="shared" si="4"/>
        <v>80</v>
      </c>
      <c r="G26" s="352">
        <v>80</v>
      </c>
      <c r="H26" s="7"/>
      <c r="I26" s="350">
        <v>80</v>
      </c>
      <c r="J26" s="352">
        <v>0</v>
      </c>
      <c r="K26" s="8"/>
    </row>
    <row r="27" spans="1:11" ht="15" customHeight="1">
      <c r="A27" s="1" t="s">
        <v>461</v>
      </c>
      <c r="B27" s="350"/>
      <c r="C27" s="351"/>
      <c r="D27" s="351"/>
      <c r="E27" s="351"/>
      <c r="F27" s="350"/>
      <c r="G27" s="352"/>
      <c r="H27" s="7"/>
      <c r="I27" s="350">
        <f>269.6+77.9</f>
        <v>347.5</v>
      </c>
      <c r="J27" s="352">
        <v>270</v>
      </c>
      <c r="K27" s="8"/>
    </row>
    <row r="28" spans="1:11" ht="15" customHeight="1">
      <c r="A28" s="16" t="s">
        <v>33</v>
      </c>
      <c r="B28" s="350">
        <v>348.81099999999998</v>
      </c>
      <c r="C28" s="351">
        <v>0</v>
      </c>
      <c r="D28" s="351"/>
      <c r="E28" s="351">
        <f>52.821+80+58.726+50+4.673+31.502+45.845+25.244</f>
        <v>348.81100000000004</v>
      </c>
      <c r="F28" s="350">
        <f t="shared" si="4"/>
        <v>348.81100000000004</v>
      </c>
      <c r="G28" s="352">
        <v>348.81099999999998</v>
      </c>
      <c r="H28" s="7">
        <v>-5</v>
      </c>
      <c r="I28" s="350">
        <f>52.821+80+58.726+50+4.673+31.502+45.845+25.244</f>
        <v>348.81100000000004</v>
      </c>
      <c r="J28" s="352">
        <v>348.81099999999998</v>
      </c>
      <c r="K28" s="8"/>
    </row>
    <row r="29" spans="1:11" s="3" customFormat="1" ht="15" customHeight="1">
      <c r="A29" s="17" t="s">
        <v>31</v>
      </c>
      <c r="B29" s="347">
        <f>SUM(B20:B28)</f>
        <v>2901.8110000000001</v>
      </c>
      <c r="C29" s="348">
        <f t="shared" ref="C29:J29" si="5">SUM(C20:C28)</f>
        <v>0</v>
      </c>
      <c r="D29" s="348">
        <f t="shared" si="5"/>
        <v>-35.799999999999997</v>
      </c>
      <c r="E29" s="348">
        <f t="shared" si="5"/>
        <v>3542.8110000000001</v>
      </c>
      <c r="F29" s="347">
        <f t="shared" si="5"/>
        <v>3507.011</v>
      </c>
      <c r="G29" s="349">
        <f t="shared" si="5"/>
        <v>6801.8109999999997</v>
      </c>
      <c r="H29" s="9"/>
      <c r="I29" s="347">
        <f>SUM(I20:I28)</f>
        <v>5508.3109999999997</v>
      </c>
      <c r="J29" s="349">
        <f t="shared" si="5"/>
        <v>8747.8109999999997</v>
      </c>
      <c r="K29" s="10"/>
    </row>
    <row r="30" spans="1:11" ht="15" customHeight="1">
      <c r="A30" s="16"/>
      <c r="B30" s="350"/>
      <c r="C30" s="351"/>
      <c r="D30" s="351"/>
      <c r="E30" s="359"/>
      <c r="F30" s="350"/>
      <c r="G30" s="352"/>
      <c r="H30" s="7"/>
      <c r="I30" s="350"/>
      <c r="J30" s="352"/>
      <c r="K30" s="8"/>
    </row>
    <row r="31" spans="1:11" s="3" customFormat="1" ht="30" customHeight="1">
      <c r="A31" s="3" t="s">
        <v>32</v>
      </c>
      <c r="B31" s="360">
        <f>+B29+B17+B9</f>
        <v>66602.339000000007</v>
      </c>
      <c r="C31" s="361">
        <f>+C29+C17+C9</f>
        <v>48555</v>
      </c>
      <c r="D31" s="361">
        <f>+D29+D17+D9</f>
        <v>13560.440000000002</v>
      </c>
      <c r="E31" s="361">
        <f>+E29+E17+E9</f>
        <v>0.16099999999914871</v>
      </c>
      <c r="F31" s="360">
        <f>+F29+F17+F9</f>
        <v>62115.60100000001</v>
      </c>
      <c r="G31" s="362">
        <f>+G29+G17+G9</f>
        <v>70312.436000000002</v>
      </c>
      <c r="H31" s="9"/>
      <c r="I31" s="360">
        <f>+I29+I17+I9</f>
        <v>62137.820999999996</v>
      </c>
      <c r="J31" s="362">
        <f>+J29+J17+J9</f>
        <v>70619.263999999996</v>
      </c>
      <c r="K31" s="10"/>
    </row>
    <row r="32" spans="1:11" s="3" customFormat="1" ht="30" customHeight="1">
      <c r="B32" s="9"/>
      <c r="C32" s="9"/>
      <c r="D32" s="9"/>
      <c r="E32" s="9"/>
      <c r="F32" s="9"/>
      <c r="G32" s="9"/>
      <c r="H32" s="9"/>
      <c r="I32" s="9"/>
      <c r="J32" s="9"/>
      <c r="K32" s="10"/>
    </row>
    <row r="33" spans="1:11">
      <c r="A33" s="15" t="s">
        <v>22</v>
      </c>
      <c r="B33" s="7"/>
      <c r="C33" s="7"/>
      <c r="D33" s="7"/>
      <c r="E33" s="7"/>
      <c r="F33" s="7"/>
      <c r="G33" s="7"/>
      <c r="H33" s="7"/>
      <c r="I33" s="7"/>
      <c r="J33" s="7"/>
      <c r="K33" s="8"/>
    </row>
    <row r="34" spans="1:11" ht="19.5" customHeight="1">
      <c r="A34" s="14" t="s">
        <v>21</v>
      </c>
      <c r="B34" s="7"/>
      <c r="C34" s="7"/>
      <c r="D34" s="7"/>
      <c r="E34" s="7"/>
      <c r="F34" s="7"/>
      <c r="G34" s="7"/>
      <c r="H34" s="7"/>
      <c r="I34" s="7"/>
      <c r="J34" s="7"/>
      <c r="K34" s="8"/>
    </row>
    <row r="35" spans="1:11" ht="15" customHeight="1">
      <c r="A35" s="14" t="s">
        <v>20</v>
      </c>
      <c r="B35" s="7"/>
      <c r="C35" s="7"/>
      <c r="D35" s="7"/>
      <c r="E35" s="7"/>
      <c r="F35" s="7"/>
      <c r="G35" s="7"/>
      <c r="H35" s="7"/>
      <c r="I35" s="7"/>
      <c r="J35" s="7"/>
      <c r="K35" s="8"/>
    </row>
    <row r="36" spans="1:11" ht="15" customHeight="1">
      <c r="A36" s="14" t="s">
        <v>153</v>
      </c>
      <c r="B36" s="7"/>
      <c r="C36" s="7"/>
      <c r="D36" s="7"/>
      <c r="E36" s="7"/>
      <c r="F36" s="7"/>
      <c r="G36" s="7"/>
      <c r="H36" s="7"/>
      <c r="I36" s="7"/>
      <c r="J36" s="7"/>
      <c r="K36" s="8"/>
    </row>
    <row r="37" spans="1:11">
      <c r="A37" s="14" t="s">
        <v>460</v>
      </c>
    </row>
    <row r="38" spans="1:11">
      <c r="A38" s="14" t="s">
        <v>453</v>
      </c>
    </row>
    <row r="39" spans="1:11">
      <c r="A39" s="14" t="s">
        <v>456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78"/>
  <sheetViews>
    <sheetView topLeftCell="D19" zoomScale="84" zoomScaleNormal="84" workbookViewId="0">
      <selection activeCell="L42" sqref="L42"/>
    </sheetView>
  </sheetViews>
  <sheetFormatPr defaultRowHeight="15"/>
  <cols>
    <col min="1" max="1" width="11" bestFit="1" customWidth="1"/>
    <col min="2" max="2" width="36.5703125" bestFit="1" customWidth="1"/>
    <col min="3" max="3" width="15.42578125" bestFit="1" customWidth="1"/>
    <col min="5" max="5" width="29.85546875" bestFit="1" customWidth="1"/>
    <col min="6" max="6" width="13.28515625" bestFit="1" customWidth="1"/>
    <col min="7" max="7" width="2.7109375" customWidth="1"/>
    <col min="8" max="8" width="10.7109375" bestFit="1" customWidth="1"/>
    <col min="9" max="9" width="23" bestFit="1" customWidth="1"/>
    <col min="10" max="10" width="12.28515625" style="19" bestFit="1" customWidth="1"/>
    <col min="11" max="11" width="9.28515625" bestFit="1" customWidth="1"/>
    <col min="12" max="12" width="19.42578125" bestFit="1" customWidth="1"/>
    <col min="13" max="13" width="24.140625" bestFit="1" customWidth="1"/>
    <col min="257" max="257" width="11" bestFit="1" customWidth="1"/>
    <col min="258" max="258" width="36.5703125" bestFit="1" customWidth="1"/>
    <col min="259" max="259" width="15.42578125" bestFit="1" customWidth="1"/>
    <col min="261" max="261" width="29.85546875" bestFit="1" customWidth="1"/>
    <col min="262" max="262" width="13.28515625" bestFit="1" customWidth="1"/>
    <col min="263" max="263" width="2.7109375" customWidth="1"/>
    <col min="264" max="264" width="10.7109375" bestFit="1" customWidth="1"/>
    <col min="265" max="265" width="23" bestFit="1" customWidth="1"/>
    <col min="266" max="266" width="12.28515625" bestFit="1" customWidth="1"/>
    <col min="267" max="267" width="9.28515625" bestFit="1" customWidth="1"/>
    <col min="268" max="268" width="19.42578125" bestFit="1" customWidth="1"/>
    <col min="269" max="269" width="24.140625" bestFit="1" customWidth="1"/>
    <col min="513" max="513" width="11" bestFit="1" customWidth="1"/>
    <col min="514" max="514" width="36.5703125" bestFit="1" customWidth="1"/>
    <col min="515" max="515" width="15.42578125" bestFit="1" customWidth="1"/>
    <col min="517" max="517" width="29.85546875" bestFit="1" customWidth="1"/>
    <col min="518" max="518" width="13.28515625" bestFit="1" customWidth="1"/>
    <col min="519" max="519" width="2.7109375" customWidth="1"/>
    <col min="520" max="520" width="10.7109375" bestFit="1" customWidth="1"/>
    <col min="521" max="521" width="23" bestFit="1" customWidth="1"/>
    <col min="522" max="522" width="12.28515625" bestFit="1" customWidth="1"/>
    <col min="523" max="523" width="9.28515625" bestFit="1" customWidth="1"/>
    <col min="524" max="524" width="19.42578125" bestFit="1" customWidth="1"/>
    <col min="525" max="525" width="24.140625" bestFit="1" customWidth="1"/>
    <col min="769" max="769" width="11" bestFit="1" customWidth="1"/>
    <col min="770" max="770" width="36.5703125" bestFit="1" customWidth="1"/>
    <col min="771" max="771" width="15.42578125" bestFit="1" customWidth="1"/>
    <col min="773" max="773" width="29.85546875" bestFit="1" customWidth="1"/>
    <col min="774" max="774" width="13.28515625" bestFit="1" customWidth="1"/>
    <col min="775" max="775" width="2.7109375" customWidth="1"/>
    <col min="776" max="776" width="10.7109375" bestFit="1" customWidth="1"/>
    <col min="777" max="777" width="23" bestFit="1" customWidth="1"/>
    <col min="778" max="778" width="12.28515625" bestFit="1" customWidth="1"/>
    <col min="779" max="779" width="9.28515625" bestFit="1" customWidth="1"/>
    <col min="780" max="780" width="19.42578125" bestFit="1" customWidth="1"/>
    <col min="781" max="781" width="24.140625" bestFit="1" customWidth="1"/>
    <col min="1025" max="1025" width="11" bestFit="1" customWidth="1"/>
    <col min="1026" max="1026" width="36.5703125" bestFit="1" customWidth="1"/>
    <col min="1027" max="1027" width="15.42578125" bestFit="1" customWidth="1"/>
    <col min="1029" max="1029" width="29.85546875" bestFit="1" customWidth="1"/>
    <col min="1030" max="1030" width="13.28515625" bestFit="1" customWidth="1"/>
    <col min="1031" max="1031" width="2.7109375" customWidth="1"/>
    <col min="1032" max="1032" width="10.7109375" bestFit="1" customWidth="1"/>
    <col min="1033" max="1033" width="23" bestFit="1" customWidth="1"/>
    <col min="1034" max="1034" width="12.28515625" bestFit="1" customWidth="1"/>
    <col min="1035" max="1035" width="9.28515625" bestFit="1" customWidth="1"/>
    <col min="1036" max="1036" width="19.42578125" bestFit="1" customWidth="1"/>
    <col min="1037" max="1037" width="24.140625" bestFit="1" customWidth="1"/>
    <col min="1281" max="1281" width="11" bestFit="1" customWidth="1"/>
    <col min="1282" max="1282" width="36.5703125" bestFit="1" customWidth="1"/>
    <col min="1283" max="1283" width="15.42578125" bestFit="1" customWidth="1"/>
    <col min="1285" max="1285" width="29.85546875" bestFit="1" customWidth="1"/>
    <col min="1286" max="1286" width="13.28515625" bestFit="1" customWidth="1"/>
    <col min="1287" max="1287" width="2.7109375" customWidth="1"/>
    <col min="1288" max="1288" width="10.7109375" bestFit="1" customWidth="1"/>
    <col min="1289" max="1289" width="23" bestFit="1" customWidth="1"/>
    <col min="1290" max="1290" width="12.28515625" bestFit="1" customWidth="1"/>
    <col min="1291" max="1291" width="9.28515625" bestFit="1" customWidth="1"/>
    <col min="1292" max="1292" width="19.42578125" bestFit="1" customWidth="1"/>
    <col min="1293" max="1293" width="24.140625" bestFit="1" customWidth="1"/>
    <col min="1537" max="1537" width="11" bestFit="1" customWidth="1"/>
    <col min="1538" max="1538" width="36.5703125" bestFit="1" customWidth="1"/>
    <col min="1539" max="1539" width="15.42578125" bestFit="1" customWidth="1"/>
    <col min="1541" max="1541" width="29.85546875" bestFit="1" customWidth="1"/>
    <col min="1542" max="1542" width="13.28515625" bestFit="1" customWidth="1"/>
    <col min="1543" max="1543" width="2.7109375" customWidth="1"/>
    <col min="1544" max="1544" width="10.7109375" bestFit="1" customWidth="1"/>
    <col min="1545" max="1545" width="23" bestFit="1" customWidth="1"/>
    <col min="1546" max="1546" width="12.28515625" bestFit="1" customWidth="1"/>
    <col min="1547" max="1547" width="9.28515625" bestFit="1" customWidth="1"/>
    <col min="1548" max="1548" width="19.42578125" bestFit="1" customWidth="1"/>
    <col min="1549" max="1549" width="24.140625" bestFit="1" customWidth="1"/>
    <col min="1793" max="1793" width="11" bestFit="1" customWidth="1"/>
    <col min="1794" max="1794" width="36.5703125" bestFit="1" customWidth="1"/>
    <col min="1795" max="1795" width="15.42578125" bestFit="1" customWidth="1"/>
    <col min="1797" max="1797" width="29.85546875" bestFit="1" customWidth="1"/>
    <col min="1798" max="1798" width="13.28515625" bestFit="1" customWidth="1"/>
    <col min="1799" max="1799" width="2.7109375" customWidth="1"/>
    <col min="1800" max="1800" width="10.7109375" bestFit="1" customWidth="1"/>
    <col min="1801" max="1801" width="23" bestFit="1" customWidth="1"/>
    <col min="1802" max="1802" width="12.28515625" bestFit="1" customWidth="1"/>
    <col min="1803" max="1803" width="9.28515625" bestFit="1" customWidth="1"/>
    <col min="1804" max="1804" width="19.42578125" bestFit="1" customWidth="1"/>
    <col min="1805" max="1805" width="24.140625" bestFit="1" customWidth="1"/>
    <col min="2049" max="2049" width="11" bestFit="1" customWidth="1"/>
    <col min="2050" max="2050" width="36.5703125" bestFit="1" customWidth="1"/>
    <col min="2051" max="2051" width="15.42578125" bestFit="1" customWidth="1"/>
    <col min="2053" max="2053" width="29.85546875" bestFit="1" customWidth="1"/>
    <col min="2054" max="2054" width="13.28515625" bestFit="1" customWidth="1"/>
    <col min="2055" max="2055" width="2.7109375" customWidth="1"/>
    <col min="2056" max="2056" width="10.7109375" bestFit="1" customWidth="1"/>
    <col min="2057" max="2057" width="23" bestFit="1" customWidth="1"/>
    <col min="2058" max="2058" width="12.28515625" bestFit="1" customWidth="1"/>
    <col min="2059" max="2059" width="9.28515625" bestFit="1" customWidth="1"/>
    <col min="2060" max="2060" width="19.42578125" bestFit="1" customWidth="1"/>
    <col min="2061" max="2061" width="24.140625" bestFit="1" customWidth="1"/>
    <col min="2305" max="2305" width="11" bestFit="1" customWidth="1"/>
    <col min="2306" max="2306" width="36.5703125" bestFit="1" customWidth="1"/>
    <col min="2307" max="2307" width="15.42578125" bestFit="1" customWidth="1"/>
    <col min="2309" max="2309" width="29.85546875" bestFit="1" customWidth="1"/>
    <col min="2310" max="2310" width="13.28515625" bestFit="1" customWidth="1"/>
    <col min="2311" max="2311" width="2.7109375" customWidth="1"/>
    <col min="2312" max="2312" width="10.7109375" bestFit="1" customWidth="1"/>
    <col min="2313" max="2313" width="23" bestFit="1" customWidth="1"/>
    <col min="2314" max="2314" width="12.28515625" bestFit="1" customWidth="1"/>
    <col min="2315" max="2315" width="9.28515625" bestFit="1" customWidth="1"/>
    <col min="2316" max="2316" width="19.42578125" bestFit="1" customWidth="1"/>
    <col min="2317" max="2317" width="24.140625" bestFit="1" customWidth="1"/>
    <col min="2561" max="2561" width="11" bestFit="1" customWidth="1"/>
    <col min="2562" max="2562" width="36.5703125" bestFit="1" customWidth="1"/>
    <col min="2563" max="2563" width="15.42578125" bestFit="1" customWidth="1"/>
    <col min="2565" max="2565" width="29.85546875" bestFit="1" customWidth="1"/>
    <col min="2566" max="2566" width="13.28515625" bestFit="1" customWidth="1"/>
    <col min="2567" max="2567" width="2.7109375" customWidth="1"/>
    <col min="2568" max="2568" width="10.7109375" bestFit="1" customWidth="1"/>
    <col min="2569" max="2569" width="23" bestFit="1" customWidth="1"/>
    <col min="2570" max="2570" width="12.28515625" bestFit="1" customWidth="1"/>
    <col min="2571" max="2571" width="9.28515625" bestFit="1" customWidth="1"/>
    <col min="2572" max="2572" width="19.42578125" bestFit="1" customWidth="1"/>
    <col min="2573" max="2573" width="24.140625" bestFit="1" customWidth="1"/>
    <col min="2817" max="2817" width="11" bestFit="1" customWidth="1"/>
    <col min="2818" max="2818" width="36.5703125" bestFit="1" customWidth="1"/>
    <col min="2819" max="2819" width="15.42578125" bestFit="1" customWidth="1"/>
    <col min="2821" max="2821" width="29.85546875" bestFit="1" customWidth="1"/>
    <col min="2822" max="2822" width="13.28515625" bestFit="1" customWidth="1"/>
    <col min="2823" max="2823" width="2.7109375" customWidth="1"/>
    <col min="2824" max="2824" width="10.7109375" bestFit="1" customWidth="1"/>
    <col min="2825" max="2825" width="23" bestFit="1" customWidth="1"/>
    <col min="2826" max="2826" width="12.28515625" bestFit="1" customWidth="1"/>
    <col min="2827" max="2827" width="9.28515625" bestFit="1" customWidth="1"/>
    <col min="2828" max="2828" width="19.42578125" bestFit="1" customWidth="1"/>
    <col min="2829" max="2829" width="24.140625" bestFit="1" customWidth="1"/>
    <col min="3073" max="3073" width="11" bestFit="1" customWidth="1"/>
    <col min="3074" max="3074" width="36.5703125" bestFit="1" customWidth="1"/>
    <col min="3075" max="3075" width="15.42578125" bestFit="1" customWidth="1"/>
    <col min="3077" max="3077" width="29.85546875" bestFit="1" customWidth="1"/>
    <col min="3078" max="3078" width="13.28515625" bestFit="1" customWidth="1"/>
    <col min="3079" max="3079" width="2.7109375" customWidth="1"/>
    <col min="3080" max="3080" width="10.7109375" bestFit="1" customWidth="1"/>
    <col min="3081" max="3081" width="23" bestFit="1" customWidth="1"/>
    <col min="3082" max="3082" width="12.28515625" bestFit="1" customWidth="1"/>
    <col min="3083" max="3083" width="9.28515625" bestFit="1" customWidth="1"/>
    <col min="3084" max="3084" width="19.42578125" bestFit="1" customWidth="1"/>
    <col min="3085" max="3085" width="24.140625" bestFit="1" customWidth="1"/>
    <col min="3329" max="3329" width="11" bestFit="1" customWidth="1"/>
    <col min="3330" max="3330" width="36.5703125" bestFit="1" customWidth="1"/>
    <col min="3331" max="3331" width="15.42578125" bestFit="1" customWidth="1"/>
    <col min="3333" max="3333" width="29.85546875" bestFit="1" customWidth="1"/>
    <col min="3334" max="3334" width="13.28515625" bestFit="1" customWidth="1"/>
    <col min="3335" max="3335" width="2.7109375" customWidth="1"/>
    <col min="3336" max="3336" width="10.7109375" bestFit="1" customWidth="1"/>
    <col min="3337" max="3337" width="23" bestFit="1" customWidth="1"/>
    <col min="3338" max="3338" width="12.28515625" bestFit="1" customWidth="1"/>
    <col min="3339" max="3339" width="9.28515625" bestFit="1" customWidth="1"/>
    <col min="3340" max="3340" width="19.42578125" bestFit="1" customWidth="1"/>
    <col min="3341" max="3341" width="24.140625" bestFit="1" customWidth="1"/>
    <col min="3585" max="3585" width="11" bestFit="1" customWidth="1"/>
    <col min="3586" max="3586" width="36.5703125" bestFit="1" customWidth="1"/>
    <col min="3587" max="3587" width="15.42578125" bestFit="1" customWidth="1"/>
    <col min="3589" max="3589" width="29.85546875" bestFit="1" customWidth="1"/>
    <col min="3590" max="3590" width="13.28515625" bestFit="1" customWidth="1"/>
    <col min="3591" max="3591" width="2.7109375" customWidth="1"/>
    <col min="3592" max="3592" width="10.7109375" bestFit="1" customWidth="1"/>
    <col min="3593" max="3593" width="23" bestFit="1" customWidth="1"/>
    <col min="3594" max="3594" width="12.28515625" bestFit="1" customWidth="1"/>
    <col min="3595" max="3595" width="9.28515625" bestFit="1" customWidth="1"/>
    <col min="3596" max="3596" width="19.42578125" bestFit="1" customWidth="1"/>
    <col min="3597" max="3597" width="24.140625" bestFit="1" customWidth="1"/>
    <col min="3841" max="3841" width="11" bestFit="1" customWidth="1"/>
    <col min="3842" max="3842" width="36.5703125" bestFit="1" customWidth="1"/>
    <col min="3843" max="3843" width="15.42578125" bestFit="1" customWidth="1"/>
    <col min="3845" max="3845" width="29.85546875" bestFit="1" customWidth="1"/>
    <col min="3846" max="3846" width="13.28515625" bestFit="1" customWidth="1"/>
    <col min="3847" max="3847" width="2.7109375" customWidth="1"/>
    <col min="3848" max="3848" width="10.7109375" bestFit="1" customWidth="1"/>
    <col min="3849" max="3849" width="23" bestFit="1" customWidth="1"/>
    <col min="3850" max="3850" width="12.28515625" bestFit="1" customWidth="1"/>
    <col min="3851" max="3851" width="9.28515625" bestFit="1" customWidth="1"/>
    <col min="3852" max="3852" width="19.42578125" bestFit="1" customWidth="1"/>
    <col min="3853" max="3853" width="24.140625" bestFit="1" customWidth="1"/>
    <col min="4097" max="4097" width="11" bestFit="1" customWidth="1"/>
    <col min="4098" max="4098" width="36.5703125" bestFit="1" customWidth="1"/>
    <col min="4099" max="4099" width="15.42578125" bestFit="1" customWidth="1"/>
    <col min="4101" max="4101" width="29.85546875" bestFit="1" customWidth="1"/>
    <col min="4102" max="4102" width="13.28515625" bestFit="1" customWidth="1"/>
    <col min="4103" max="4103" width="2.7109375" customWidth="1"/>
    <col min="4104" max="4104" width="10.7109375" bestFit="1" customWidth="1"/>
    <col min="4105" max="4105" width="23" bestFit="1" customWidth="1"/>
    <col min="4106" max="4106" width="12.28515625" bestFit="1" customWidth="1"/>
    <col min="4107" max="4107" width="9.28515625" bestFit="1" customWidth="1"/>
    <col min="4108" max="4108" width="19.42578125" bestFit="1" customWidth="1"/>
    <col min="4109" max="4109" width="24.140625" bestFit="1" customWidth="1"/>
    <col min="4353" max="4353" width="11" bestFit="1" customWidth="1"/>
    <col min="4354" max="4354" width="36.5703125" bestFit="1" customWidth="1"/>
    <col min="4355" max="4355" width="15.42578125" bestFit="1" customWidth="1"/>
    <col min="4357" max="4357" width="29.85546875" bestFit="1" customWidth="1"/>
    <col min="4358" max="4358" width="13.28515625" bestFit="1" customWidth="1"/>
    <col min="4359" max="4359" width="2.7109375" customWidth="1"/>
    <col min="4360" max="4360" width="10.7109375" bestFit="1" customWidth="1"/>
    <col min="4361" max="4361" width="23" bestFit="1" customWidth="1"/>
    <col min="4362" max="4362" width="12.28515625" bestFit="1" customWidth="1"/>
    <col min="4363" max="4363" width="9.28515625" bestFit="1" customWidth="1"/>
    <col min="4364" max="4364" width="19.42578125" bestFit="1" customWidth="1"/>
    <col min="4365" max="4365" width="24.140625" bestFit="1" customWidth="1"/>
    <col min="4609" max="4609" width="11" bestFit="1" customWidth="1"/>
    <col min="4610" max="4610" width="36.5703125" bestFit="1" customWidth="1"/>
    <col min="4611" max="4611" width="15.42578125" bestFit="1" customWidth="1"/>
    <col min="4613" max="4613" width="29.85546875" bestFit="1" customWidth="1"/>
    <col min="4614" max="4614" width="13.28515625" bestFit="1" customWidth="1"/>
    <col min="4615" max="4615" width="2.7109375" customWidth="1"/>
    <col min="4616" max="4616" width="10.7109375" bestFit="1" customWidth="1"/>
    <col min="4617" max="4617" width="23" bestFit="1" customWidth="1"/>
    <col min="4618" max="4618" width="12.28515625" bestFit="1" customWidth="1"/>
    <col min="4619" max="4619" width="9.28515625" bestFit="1" customWidth="1"/>
    <col min="4620" max="4620" width="19.42578125" bestFit="1" customWidth="1"/>
    <col min="4621" max="4621" width="24.140625" bestFit="1" customWidth="1"/>
    <col min="4865" max="4865" width="11" bestFit="1" customWidth="1"/>
    <col min="4866" max="4866" width="36.5703125" bestFit="1" customWidth="1"/>
    <col min="4867" max="4867" width="15.42578125" bestFit="1" customWidth="1"/>
    <col min="4869" max="4869" width="29.85546875" bestFit="1" customWidth="1"/>
    <col min="4870" max="4870" width="13.28515625" bestFit="1" customWidth="1"/>
    <col min="4871" max="4871" width="2.7109375" customWidth="1"/>
    <col min="4872" max="4872" width="10.7109375" bestFit="1" customWidth="1"/>
    <col min="4873" max="4873" width="23" bestFit="1" customWidth="1"/>
    <col min="4874" max="4874" width="12.28515625" bestFit="1" customWidth="1"/>
    <col min="4875" max="4875" width="9.28515625" bestFit="1" customWidth="1"/>
    <col min="4876" max="4876" width="19.42578125" bestFit="1" customWidth="1"/>
    <col min="4877" max="4877" width="24.140625" bestFit="1" customWidth="1"/>
    <col min="5121" max="5121" width="11" bestFit="1" customWidth="1"/>
    <col min="5122" max="5122" width="36.5703125" bestFit="1" customWidth="1"/>
    <col min="5123" max="5123" width="15.42578125" bestFit="1" customWidth="1"/>
    <col min="5125" max="5125" width="29.85546875" bestFit="1" customWidth="1"/>
    <col min="5126" max="5126" width="13.28515625" bestFit="1" customWidth="1"/>
    <col min="5127" max="5127" width="2.7109375" customWidth="1"/>
    <col min="5128" max="5128" width="10.7109375" bestFit="1" customWidth="1"/>
    <col min="5129" max="5129" width="23" bestFit="1" customWidth="1"/>
    <col min="5130" max="5130" width="12.28515625" bestFit="1" customWidth="1"/>
    <col min="5131" max="5131" width="9.28515625" bestFit="1" customWidth="1"/>
    <col min="5132" max="5132" width="19.42578125" bestFit="1" customWidth="1"/>
    <col min="5133" max="5133" width="24.140625" bestFit="1" customWidth="1"/>
    <col min="5377" max="5377" width="11" bestFit="1" customWidth="1"/>
    <col min="5378" max="5378" width="36.5703125" bestFit="1" customWidth="1"/>
    <col min="5379" max="5379" width="15.42578125" bestFit="1" customWidth="1"/>
    <col min="5381" max="5381" width="29.85546875" bestFit="1" customWidth="1"/>
    <col min="5382" max="5382" width="13.28515625" bestFit="1" customWidth="1"/>
    <col min="5383" max="5383" width="2.7109375" customWidth="1"/>
    <col min="5384" max="5384" width="10.7109375" bestFit="1" customWidth="1"/>
    <col min="5385" max="5385" width="23" bestFit="1" customWidth="1"/>
    <col min="5386" max="5386" width="12.28515625" bestFit="1" customWidth="1"/>
    <col min="5387" max="5387" width="9.28515625" bestFit="1" customWidth="1"/>
    <col min="5388" max="5388" width="19.42578125" bestFit="1" customWidth="1"/>
    <col min="5389" max="5389" width="24.140625" bestFit="1" customWidth="1"/>
    <col min="5633" max="5633" width="11" bestFit="1" customWidth="1"/>
    <col min="5634" max="5634" width="36.5703125" bestFit="1" customWidth="1"/>
    <col min="5635" max="5635" width="15.42578125" bestFit="1" customWidth="1"/>
    <col min="5637" max="5637" width="29.85546875" bestFit="1" customWidth="1"/>
    <col min="5638" max="5638" width="13.28515625" bestFit="1" customWidth="1"/>
    <col min="5639" max="5639" width="2.7109375" customWidth="1"/>
    <col min="5640" max="5640" width="10.7109375" bestFit="1" customWidth="1"/>
    <col min="5641" max="5641" width="23" bestFit="1" customWidth="1"/>
    <col min="5642" max="5642" width="12.28515625" bestFit="1" customWidth="1"/>
    <col min="5643" max="5643" width="9.28515625" bestFit="1" customWidth="1"/>
    <col min="5644" max="5644" width="19.42578125" bestFit="1" customWidth="1"/>
    <col min="5645" max="5645" width="24.140625" bestFit="1" customWidth="1"/>
    <col min="5889" max="5889" width="11" bestFit="1" customWidth="1"/>
    <col min="5890" max="5890" width="36.5703125" bestFit="1" customWidth="1"/>
    <col min="5891" max="5891" width="15.42578125" bestFit="1" customWidth="1"/>
    <col min="5893" max="5893" width="29.85546875" bestFit="1" customWidth="1"/>
    <col min="5894" max="5894" width="13.28515625" bestFit="1" customWidth="1"/>
    <col min="5895" max="5895" width="2.7109375" customWidth="1"/>
    <col min="5896" max="5896" width="10.7109375" bestFit="1" customWidth="1"/>
    <col min="5897" max="5897" width="23" bestFit="1" customWidth="1"/>
    <col min="5898" max="5898" width="12.28515625" bestFit="1" customWidth="1"/>
    <col min="5899" max="5899" width="9.28515625" bestFit="1" customWidth="1"/>
    <col min="5900" max="5900" width="19.42578125" bestFit="1" customWidth="1"/>
    <col min="5901" max="5901" width="24.140625" bestFit="1" customWidth="1"/>
    <col min="6145" max="6145" width="11" bestFit="1" customWidth="1"/>
    <col min="6146" max="6146" width="36.5703125" bestFit="1" customWidth="1"/>
    <col min="6147" max="6147" width="15.42578125" bestFit="1" customWidth="1"/>
    <col min="6149" max="6149" width="29.85546875" bestFit="1" customWidth="1"/>
    <col min="6150" max="6150" width="13.28515625" bestFit="1" customWidth="1"/>
    <col min="6151" max="6151" width="2.7109375" customWidth="1"/>
    <col min="6152" max="6152" width="10.7109375" bestFit="1" customWidth="1"/>
    <col min="6153" max="6153" width="23" bestFit="1" customWidth="1"/>
    <col min="6154" max="6154" width="12.28515625" bestFit="1" customWidth="1"/>
    <col min="6155" max="6155" width="9.28515625" bestFit="1" customWidth="1"/>
    <col min="6156" max="6156" width="19.42578125" bestFit="1" customWidth="1"/>
    <col min="6157" max="6157" width="24.140625" bestFit="1" customWidth="1"/>
    <col min="6401" max="6401" width="11" bestFit="1" customWidth="1"/>
    <col min="6402" max="6402" width="36.5703125" bestFit="1" customWidth="1"/>
    <col min="6403" max="6403" width="15.42578125" bestFit="1" customWidth="1"/>
    <col min="6405" max="6405" width="29.85546875" bestFit="1" customWidth="1"/>
    <col min="6406" max="6406" width="13.28515625" bestFit="1" customWidth="1"/>
    <col min="6407" max="6407" width="2.7109375" customWidth="1"/>
    <col min="6408" max="6408" width="10.7109375" bestFit="1" customWidth="1"/>
    <col min="6409" max="6409" width="23" bestFit="1" customWidth="1"/>
    <col min="6410" max="6410" width="12.28515625" bestFit="1" customWidth="1"/>
    <col min="6411" max="6411" width="9.28515625" bestFit="1" customWidth="1"/>
    <col min="6412" max="6412" width="19.42578125" bestFit="1" customWidth="1"/>
    <col min="6413" max="6413" width="24.140625" bestFit="1" customWidth="1"/>
    <col min="6657" max="6657" width="11" bestFit="1" customWidth="1"/>
    <col min="6658" max="6658" width="36.5703125" bestFit="1" customWidth="1"/>
    <col min="6659" max="6659" width="15.42578125" bestFit="1" customWidth="1"/>
    <col min="6661" max="6661" width="29.85546875" bestFit="1" customWidth="1"/>
    <col min="6662" max="6662" width="13.28515625" bestFit="1" customWidth="1"/>
    <col min="6663" max="6663" width="2.7109375" customWidth="1"/>
    <col min="6664" max="6664" width="10.7109375" bestFit="1" customWidth="1"/>
    <col min="6665" max="6665" width="23" bestFit="1" customWidth="1"/>
    <col min="6666" max="6666" width="12.28515625" bestFit="1" customWidth="1"/>
    <col min="6667" max="6667" width="9.28515625" bestFit="1" customWidth="1"/>
    <col min="6668" max="6668" width="19.42578125" bestFit="1" customWidth="1"/>
    <col min="6669" max="6669" width="24.140625" bestFit="1" customWidth="1"/>
    <col min="6913" max="6913" width="11" bestFit="1" customWidth="1"/>
    <col min="6914" max="6914" width="36.5703125" bestFit="1" customWidth="1"/>
    <col min="6915" max="6915" width="15.42578125" bestFit="1" customWidth="1"/>
    <col min="6917" max="6917" width="29.85546875" bestFit="1" customWidth="1"/>
    <col min="6918" max="6918" width="13.28515625" bestFit="1" customWidth="1"/>
    <col min="6919" max="6919" width="2.7109375" customWidth="1"/>
    <col min="6920" max="6920" width="10.7109375" bestFit="1" customWidth="1"/>
    <col min="6921" max="6921" width="23" bestFit="1" customWidth="1"/>
    <col min="6922" max="6922" width="12.28515625" bestFit="1" customWidth="1"/>
    <col min="6923" max="6923" width="9.28515625" bestFit="1" customWidth="1"/>
    <col min="6924" max="6924" width="19.42578125" bestFit="1" customWidth="1"/>
    <col min="6925" max="6925" width="24.140625" bestFit="1" customWidth="1"/>
    <col min="7169" max="7169" width="11" bestFit="1" customWidth="1"/>
    <col min="7170" max="7170" width="36.5703125" bestFit="1" customWidth="1"/>
    <col min="7171" max="7171" width="15.42578125" bestFit="1" customWidth="1"/>
    <col min="7173" max="7173" width="29.85546875" bestFit="1" customWidth="1"/>
    <col min="7174" max="7174" width="13.28515625" bestFit="1" customWidth="1"/>
    <col min="7175" max="7175" width="2.7109375" customWidth="1"/>
    <col min="7176" max="7176" width="10.7109375" bestFit="1" customWidth="1"/>
    <col min="7177" max="7177" width="23" bestFit="1" customWidth="1"/>
    <col min="7178" max="7178" width="12.28515625" bestFit="1" customWidth="1"/>
    <col min="7179" max="7179" width="9.28515625" bestFit="1" customWidth="1"/>
    <col min="7180" max="7180" width="19.42578125" bestFit="1" customWidth="1"/>
    <col min="7181" max="7181" width="24.140625" bestFit="1" customWidth="1"/>
    <col min="7425" max="7425" width="11" bestFit="1" customWidth="1"/>
    <col min="7426" max="7426" width="36.5703125" bestFit="1" customWidth="1"/>
    <col min="7427" max="7427" width="15.42578125" bestFit="1" customWidth="1"/>
    <col min="7429" max="7429" width="29.85546875" bestFit="1" customWidth="1"/>
    <col min="7430" max="7430" width="13.28515625" bestFit="1" customWidth="1"/>
    <col min="7431" max="7431" width="2.7109375" customWidth="1"/>
    <col min="7432" max="7432" width="10.7109375" bestFit="1" customWidth="1"/>
    <col min="7433" max="7433" width="23" bestFit="1" customWidth="1"/>
    <col min="7434" max="7434" width="12.28515625" bestFit="1" customWidth="1"/>
    <col min="7435" max="7435" width="9.28515625" bestFit="1" customWidth="1"/>
    <col min="7436" max="7436" width="19.42578125" bestFit="1" customWidth="1"/>
    <col min="7437" max="7437" width="24.140625" bestFit="1" customWidth="1"/>
    <col min="7681" max="7681" width="11" bestFit="1" customWidth="1"/>
    <col min="7682" max="7682" width="36.5703125" bestFit="1" customWidth="1"/>
    <col min="7683" max="7683" width="15.42578125" bestFit="1" customWidth="1"/>
    <col min="7685" max="7685" width="29.85546875" bestFit="1" customWidth="1"/>
    <col min="7686" max="7686" width="13.28515625" bestFit="1" customWidth="1"/>
    <col min="7687" max="7687" width="2.7109375" customWidth="1"/>
    <col min="7688" max="7688" width="10.7109375" bestFit="1" customWidth="1"/>
    <col min="7689" max="7689" width="23" bestFit="1" customWidth="1"/>
    <col min="7690" max="7690" width="12.28515625" bestFit="1" customWidth="1"/>
    <col min="7691" max="7691" width="9.28515625" bestFit="1" customWidth="1"/>
    <col min="7692" max="7692" width="19.42578125" bestFit="1" customWidth="1"/>
    <col min="7693" max="7693" width="24.140625" bestFit="1" customWidth="1"/>
    <col min="7937" max="7937" width="11" bestFit="1" customWidth="1"/>
    <col min="7938" max="7938" width="36.5703125" bestFit="1" customWidth="1"/>
    <col min="7939" max="7939" width="15.42578125" bestFit="1" customWidth="1"/>
    <col min="7941" max="7941" width="29.85546875" bestFit="1" customWidth="1"/>
    <col min="7942" max="7942" width="13.28515625" bestFit="1" customWidth="1"/>
    <col min="7943" max="7943" width="2.7109375" customWidth="1"/>
    <col min="7944" max="7944" width="10.7109375" bestFit="1" customWidth="1"/>
    <col min="7945" max="7945" width="23" bestFit="1" customWidth="1"/>
    <col min="7946" max="7946" width="12.28515625" bestFit="1" customWidth="1"/>
    <col min="7947" max="7947" width="9.28515625" bestFit="1" customWidth="1"/>
    <col min="7948" max="7948" width="19.42578125" bestFit="1" customWidth="1"/>
    <col min="7949" max="7949" width="24.140625" bestFit="1" customWidth="1"/>
    <col min="8193" max="8193" width="11" bestFit="1" customWidth="1"/>
    <col min="8194" max="8194" width="36.5703125" bestFit="1" customWidth="1"/>
    <col min="8195" max="8195" width="15.42578125" bestFit="1" customWidth="1"/>
    <col min="8197" max="8197" width="29.85546875" bestFit="1" customWidth="1"/>
    <col min="8198" max="8198" width="13.28515625" bestFit="1" customWidth="1"/>
    <col min="8199" max="8199" width="2.7109375" customWidth="1"/>
    <col min="8200" max="8200" width="10.7109375" bestFit="1" customWidth="1"/>
    <col min="8201" max="8201" width="23" bestFit="1" customWidth="1"/>
    <col min="8202" max="8202" width="12.28515625" bestFit="1" customWidth="1"/>
    <col min="8203" max="8203" width="9.28515625" bestFit="1" customWidth="1"/>
    <col min="8204" max="8204" width="19.42578125" bestFit="1" customWidth="1"/>
    <col min="8205" max="8205" width="24.140625" bestFit="1" customWidth="1"/>
    <col min="8449" max="8449" width="11" bestFit="1" customWidth="1"/>
    <col min="8450" max="8450" width="36.5703125" bestFit="1" customWidth="1"/>
    <col min="8451" max="8451" width="15.42578125" bestFit="1" customWidth="1"/>
    <col min="8453" max="8453" width="29.85546875" bestFit="1" customWidth="1"/>
    <col min="8454" max="8454" width="13.28515625" bestFit="1" customWidth="1"/>
    <col min="8455" max="8455" width="2.7109375" customWidth="1"/>
    <col min="8456" max="8456" width="10.7109375" bestFit="1" customWidth="1"/>
    <col min="8457" max="8457" width="23" bestFit="1" customWidth="1"/>
    <col min="8458" max="8458" width="12.28515625" bestFit="1" customWidth="1"/>
    <col min="8459" max="8459" width="9.28515625" bestFit="1" customWidth="1"/>
    <col min="8460" max="8460" width="19.42578125" bestFit="1" customWidth="1"/>
    <col min="8461" max="8461" width="24.140625" bestFit="1" customWidth="1"/>
    <col min="8705" max="8705" width="11" bestFit="1" customWidth="1"/>
    <col min="8706" max="8706" width="36.5703125" bestFit="1" customWidth="1"/>
    <col min="8707" max="8707" width="15.42578125" bestFit="1" customWidth="1"/>
    <col min="8709" max="8709" width="29.85546875" bestFit="1" customWidth="1"/>
    <col min="8710" max="8710" width="13.28515625" bestFit="1" customWidth="1"/>
    <col min="8711" max="8711" width="2.7109375" customWidth="1"/>
    <col min="8712" max="8712" width="10.7109375" bestFit="1" customWidth="1"/>
    <col min="8713" max="8713" width="23" bestFit="1" customWidth="1"/>
    <col min="8714" max="8714" width="12.28515625" bestFit="1" customWidth="1"/>
    <col min="8715" max="8715" width="9.28515625" bestFit="1" customWidth="1"/>
    <col min="8716" max="8716" width="19.42578125" bestFit="1" customWidth="1"/>
    <col min="8717" max="8717" width="24.140625" bestFit="1" customWidth="1"/>
    <col min="8961" max="8961" width="11" bestFit="1" customWidth="1"/>
    <col min="8962" max="8962" width="36.5703125" bestFit="1" customWidth="1"/>
    <col min="8963" max="8963" width="15.42578125" bestFit="1" customWidth="1"/>
    <col min="8965" max="8965" width="29.85546875" bestFit="1" customWidth="1"/>
    <col min="8966" max="8966" width="13.28515625" bestFit="1" customWidth="1"/>
    <col min="8967" max="8967" width="2.7109375" customWidth="1"/>
    <col min="8968" max="8968" width="10.7109375" bestFit="1" customWidth="1"/>
    <col min="8969" max="8969" width="23" bestFit="1" customWidth="1"/>
    <col min="8970" max="8970" width="12.28515625" bestFit="1" customWidth="1"/>
    <col min="8971" max="8971" width="9.28515625" bestFit="1" customWidth="1"/>
    <col min="8972" max="8972" width="19.42578125" bestFit="1" customWidth="1"/>
    <col min="8973" max="8973" width="24.140625" bestFit="1" customWidth="1"/>
    <col min="9217" max="9217" width="11" bestFit="1" customWidth="1"/>
    <col min="9218" max="9218" width="36.5703125" bestFit="1" customWidth="1"/>
    <col min="9219" max="9219" width="15.42578125" bestFit="1" customWidth="1"/>
    <col min="9221" max="9221" width="29.85546875" bestFit="1" customWidth="1"/>
    <col min="9222" max="9222" width="13.28515625" bestFit="1" customWidth="1"/>
    <col min="9223" max="9223" width="2.7109375" customWidth="1"/>
    <col min="9224" max="9224" width="10.7109375" bestFit="1" customWidth="1"/>
    <col min="9225" max="9225" width="23" bestFit="1" customWidth="1"/>
    <col min="9226" max="9226" width="12.28515625" bestFit="1" customWidth="1"/>
    <col min="9227" max="9227" width="9.28515625" bestFit="1" customWidth="1"/>
    <col min="9228" max="9228" width="19.42578125" bestFit="1" customWidth="1"/>
    <col min="9229" max="9229" width="24.140625" bestFit="1" customWidth="1"/>
    <col min="9473" max="9473" width="11" bestFit="1" customWidth="1"/>
    <col min="9474" max="9474" width="36.5703125" bestFit="1" customWidth="1"/>
    <col min="9475" max="9475" width="15.42578125" bestFit="1" customWidth="1"/>
    <col min="9477" max="9477" width="29.85546875" bestFit="1" customWidth="1"/>
    <col min="9478" max="9478" width="13.28515625" bestFit="1" customWidth="1"/>
    <col min="9479" max="9479" width="2.7109375" customWidth="1"/>
    <col min="9480" max="9480" width="10.7109375" bestFit="1" customWidth="1"/>
    <col min="9481" max="9481" width="23" bestFit="1" customWidth="1"/>
    <col min="9482" max="9482" width="12.28515625" bestFit="1" customWidth="1"/>
    <col min="9483" max="9483" width="9.28515625" bestFit="1" customWidth="1"/>
    <col min="9484" max="9484" width="19.42578125" bestFit="1" customWidth="1"/>
    <col min="9485" max="9485" width="24.140625" bestFit="1" customWidth="1"/>
    <col min="9729" max="9729" width="11" bestFit="1" customWidth="1"/>
    <col min="9730" max="9730" width="36.5703125" bestFit="1" customWidth="1"/>
    <col min="9731" max="9731" width="15.42578125" bestFit="1" customWidth="1"/>
    <col min="9733" max="9733" width="29.85546875" bestFit="1" customWidth="1"/>
    <col min="9734" max="9734" width="13.28515625" bestFit="1" customWidth="1"/>
    <col min="9735" max="9735" width="2.7109375" customWidth="1"/>
    <col min="9736" max="9736" width="10.7109375" bestFit="1" customWidth="1"/>
    <col min="9737" max="9737" width="23" bestFit="1" customWidth="1"/>
    <col min="9738" max="9738" width="12.28515625" bestFit="1" customWidth="1"/>
    <col min="9739" max="9739" width="9.28515625" bestFit="1" customWidth="1"/>
    <col min="9740" max="9740" width="19.42578125" bestFit="1" customWidth="1"/>
    <col min="9741" max="9741" width="24.140625" bestFit="1" customWidth="1"/>
    <col min="9985" max="9985" width="11" bestFit="1" customWidth="1"/>
    <col min="9986" max="9986" width="36.5703125" bestFit="1" customWidth="1"/>
    <col min="9987" max="9987" width="15.42578125" bestFit="1" customWidth="1"/>
    <col min="9989" max="9989" width="29.85546875" bestFit="1" customWidth="1"/>
    <col min="9990" max="9990" width="13.28515625" bestFit="1" customWidth="1"/>
    <col min="9991" max="9991" width="2.7109375" customWidth="1"/>
    <col min="9992" max="9992" width="10.7109375" bestFit="1" customWidth="1"/>
    <col min="9993" max="9993" width="23" bestFit="1" customWidth="1"/>
    <col min="9994" max="9994" width="12.28515625" bestFit="1" customWidth="1"/>
    <col min="9995" max="9995" width="9.28515625" bestFit="1" customWidth="1"/>
    <col min="9996" max="9996" width="19.42578125" bestFit="1" customWidth="1"/>
    <col min="9997" max="9997" width="24.140625" bestFit="1" customWidth="1"/>
    <col min="10241" max="10241" width="11" bestFit="1" customWidth="1"/>
    <col min="10242" max="10242" width="36.5703125" bestFit="1" customWidth="1"/>
    <col min="10243" max="10243" width="15.42578125" bestFit="1" customWidth="1"/>
    <col min="10245" max="10245" width="29.85546875" bestFit="1" customWidth="1"/>
    <col min="10246" max="10246" width="13.28515625" bestFit="1" customWidth="1"/>
    <col min="10247" max="10247" width="2.7109375" customWidth="1"/>
    <col min="10248" max="10248" width="10.7109375" bestFit="1" customWidth="1"/>
    <col min="10249" max="10249" width="23" bestFit="1" customWidth="1"/>
    <col min="10250" max="10250" width="12.28515625" bestFit="1" customWidth="1"/>
    <col min="10251" max="10251" width="9.28515625" bestFit="1" customWidth="1"/>
    <col min="10252" max="10252" width="19.42578125" bestFit="1" customWidth="1"/>
    <col min="10253" max="10253" width="24.140625" bestFit="1" customWidth="1"/>
    <col min="10497" max="10497" width="11" bestFit="1" customWidth="1"/>
    <col min="10498" max="10498" width="36.5703125" bestFit="1" customWidth="1"/>
    <col min="10499" max="10499" width="15.42578125" bestFit="1" customWidth="1"/>
    <col min="10501" max="10501" width="29.85546875" bestFit="1" customWidth="1"/>
    <col min="10502" max="10502" width="13.28515625" bestFit="1" customWidth="1"/>
    <col min="10503" max="10503" width="2.7109375" customWidth="1"/>
    <col min="10504" max="10504" width="10.7109375" bestFit="1" customWidth="1"/>
    <col min="10505" max="10505" width="23" bestFit="1" customWidth="1"/>
    <col min="10506" max="10506" width="12.28515625" bestFit="1" customWidth="1"/>
    <col min="10507" max="10507" width="9.28515625" bestFit="1" customWidth="1"/>
    <col min="10508" max="10508" width="19.42578125" bestFit="1" customWidth="1"/>
    <col min="10509" max="10509" width="24.140625" bestFit="1" customWidth="1"/>
    <col min="10753" max="10753" width="11" bestFit="1" customWidth="1"/>
    <col min="10754" max="10754" width="36.5703125" bestFit="1" customWidth="1"/>
    <col min="10755" max="10755" width="15.42578125" bestFit="1" customWidth="1"/>
    <col min="10757" max="10757" width="29.85546875" bestFit="1" customWidth="1"/>
    <col min="10758" max="10758" width="13.28515625" bestFit="1" customWidth="1"/>
    <col min="10759" max="10759" width="2.7109375" customWidth="1"/>
    <col min="10760" max="10760" width="10.7109375" bestFit="1" customWidth="1"/>
    <col min="10761" max="10761" width="23" bestFit="1" customWidth="1"/>
    <col min="10762" max="10762" width="12.28515625" bestFit="1" customWidth="1"/>
    <col min="10763" max="10763" width="9.28515625" bestFit="1" customWidth="1"/>
    <col min="10764" max="10764" width="19.42578125" bestFit="1" customWidth="1"/>
    <col min="10765" max="10765" width="24.140625" bestFit="1" customWidth="1"/>
    <col min="11009" max="11009" width="11" bestFit="1" customWidth="1"/>
    <col min="11010" max="11010" width="36.5703125" bestFit="1" customWidth="1"/>
    <col min="11011" max="11011" width="15.42578125" bestFit="1" customWidth="1"/>
    <col min="11013" max="11013" width="29.85546875" bestFit="1" customWidth="1"/>
    <col min="11014" max="11014" width="13.28515625" bestFit="1" customWidth="1"/>
    <col min="11015" max="11015" width="2.7109375" customWidth="1"/>
    <col min="11016" max="11016" width="10.7109375" bestFit="1" customWidth="1"/>
    <col min="11017" max="11017" width="23" bestFit="1" customWidth="1"/>
    <col min="11018" max="11018" width="12.28515625" bestFit="1" customWidth="1"/>
    <col min="11019" max="11019" width="9.28515625" bestFit="1" customWidth="1"/>
    <col min="11020" max="11020" width="19.42578125" bestFit="1" customWidth="1"/>
    <col min="11021" max="11021" width="24.140625" bestFit="1" customWidth="1"/>
    <col min="11265" max="11265" width="11" bestFit="1" customWidth="1"/>
    <col min="11266" max="11266" width="36.5703125" bestFit="1" customWidth="1"/>
    <col min="11267" max="11267" width="15.42578125" bestFit="1" customWidth="1"/>
    <col min="11269" max="11269" width="29.85546875" bestFit="1" customWidth="1"/>
    <col min="11270" max="11270" width="13.28515625" bestFit="1" customWidth="1"/>
    <col min="11271" max="11271" width="2.7109375" customWidth="1"/>
    <col min="11272" max="11272" width="10.7109375" bestFit="1" customWidth="1"/>
    <col min="11273" max="11273" width="23" bestFit="1" customWidth="1"/>
    <col min="11274" max="11274" width="12.28515625" bestFit="1" customWidth="1"/>
    <col min="11275" max="11275" width="9.28515625" bestFit="1" customWidth="1"/>
    <col min="11276" max="11276" width="19.42578125" bestFit="1" customWidth="1"/>
    <col min="11277" max="11277" width="24.140625" bestFit="1" customWidth="1"/>
    <col min="11521" max="11521" width="11" bestFit="1" customWidth="1"/>
    <col min="11522" max="11522" width="36.5703125" bestFit="1" customWidth="1"/>
    <col min="11523" max="11523" width="15.42578125" bestFit="1" customWidth="1"/>
    <col min="11525" max="11525" width="29.85546875" bestFit="1" customWidth="1"/>
    <col min="11526" max="11526" width="13.28515625" bestFit="1" customWidth="1"/>
    <col min="11527" max="11527" width="2.7109375" customWidth="1"/>
    <col min="11528" max="11528" width="10.7109375" bestFit="1" customWidth="1"/>
    <col min="11529" max="11529" width="23" bestFit="1" customWidth="1"/>
    <col min="11530" max="11530" width="12.28515625" bestFit="1" customWidth="1"/>
    <col min="11531" max="11531" width="9.28515625" bestFit="1" customWidth="1"/>
    <col min="11532" max="11532" width="19.42578125" bestFit="1" customWidth="1"/>
    <col min="11533" max="11533" width="24.140625" bestFit="1" customWidth="1"/>
    <col min="11777" max="11777" width="11" bestFit="1" customWidth="1"/>
    <col min="11778" max="11778" width="36.5703125" bestFit="1" customWidth="1"/>
    <col min="11779" max="11779" width="15.42578125" bestFit="1" customWidth="1"/>
    <col min="11781" max="11781" width="29.85546875" bestFit="1" customWidth="1"/>
    <col min="11782" max="11782" width="13.28515625" bestFit="1" customWidth="1"/>
    <col min="11783" max="11783" width="2.7109375" customWidth="1"/>
    <col min="11784" max="11784" width="10.7109375" bestFit="1" customWidth="1"/>
    <col min="11785" max="11785" width="23" bestFit="1" customWidth="1"/>
    <col min="11786" max="11786" width="12.28515625" bestFit="1" customWidth="1"/>
    <col min="11787" max="11787" width="9.28515625" bestFit="1" customWidth="1"/>
    <col min="11788" max="11788" width="19.42578125" bestFit="1" customWidth="1"/>
    <col min="11789" max="11789" width="24.140625" bestFit="1" customWidth="1"/>
    <col min="12033" max="12033" width="11" bestFit="1" customWidth="1"/>
    <col min="12034" max="12034" width="36.5703125" bestFit="1" customWidth="1"/>
    <col min="12035" max="12035" width="15.42578125" bestFit="1" customWidth="1"/>
    <col min="12037" max="12037" width="29.85546875" bestFit="1" customWidth="1"/>
    <col min="12038" max="12038" width="13.28515625" bestFit="1" customWidth="1"/>
    <col min="12039" max="12039" width="2.7109375" customWidth="1"/>
    <col min="12040" max="12040" width="10.7109375" bestFit="1" customWidth="1"/>
    <col min="12041" max="12041" width="23" bestFit="1" customWidth="1"/>
    <col min="12042" max="12042" width="12.28515625" bestFit="1" customWidth="1"/>
    <col min="12043" max="12043" width="9.28515625" bestFit="1" customWidth="1"/>
    <col min="12044" max="12044" width="19.42578125" bestFit="1" customWidth="1"/>
    <col min="12045" max="12045" width="24.140625" bestFit="1" customWidth="1"/>
    <col min="12289" max="12289" width="11" bestFit="1" customWidth="1"/>
    <col min="12290" max="12290" width="36.5703125" bestFit="1" customWidth="1"/>
    <col min="12291" max="12291" width="15.42578125" bestFit="1" customWidth="1"/>
    <col min="12293" max="12293" width="29.85546875" bestFit="1" customWidth="1"/>
    <col min="12294" max="12294" width="13.28515625" bestFit="1" customWidth="1"/>
    <col min="12295" max="12295" width="2.7109375" customWidth="1"/>
    <col min="12296" max="12296" width="10.7109375" bestFit="1" customWidth="1"/>
    <col min="12297" max="12297" width="23" bestFit="1" customWidth="1"/>
    <col min="12298" max="12298" width="12.28515625" bestFit="1" customWidth="1"/>
    <col min="12299" max="12299" width="9.28515625" bestFit="1" customWidth="1"/>
    <col min="12300" max="12300" width="19.42578125" bestFit="1" customWidth="1"/>
    <col min="12301" max="12301" width="24.140625" bestFit="1" customWidth="1"/>
    <col min="12545" max="12545" width="11" bestFit="1" customWidth="1"/>
    <col min="12546" max="12546" width="36.5703125" bestFit="1" customWidth="1"/>
    <col min="12547" max="12547" width="15.42578125" bestFit="1" customWidth="1"/>
    <col min="12549" max="12549" width="29.85546875" bestFit="1" customWidth="1"/>
    <col min="12550" max="12550" width="13.28515625" bestFit="1" customWidth="1"/>
    <col min="12551" max="12551" width="2.7109375" customWidth="1"/>
    <col min="12552" max="12552" width="10.7109375" bestFit="1" customWidth="1"/>
    <col min="12553" max="12553" width="23" bestFit="1" customWidth="1"/>
    <col min="12554" max="12554" width="12.28515625" bestFit="1" customWidth="1"/>
    <col min="12555" max="12555" width="9.28515625" bestFit="1" customWidth="1"/>
    <col min="12556" max="12556" width="19.42578125" bestFit="1" customWidth="1"/>
    <col min="12557" max="12557" width="24.140625" bestFit="1" customWidth="1"/>
    <col min="12801" max="12801" width="11" bestFit="1" customWidth="1"/>
    <col min="12802" max="12802" width="36.5703125" bestFit="1" customWidth="1"/>
    <col min="12803" max="12803" width="15.42578125" bestFit="1" customWidth="1"/>
    <col min="12805" max="12805" width="29.85546875" bestFit="1" customWidth="1"/>
    <col min="12806" max="12806" width="13.28515625" bestFit="1" customWidth="1"/>
    <col min="12807" max="12807" width="2.7109375" customWidth="1"/>
    <col min="12808" max="12808" width="10.7109375" bestFit="1" customWidth="1"/>
    <col min="12809" max="12809" width="23" bestFit="1" customWidth="1"/>
    <col min="12810" max="12810" width="12.28515625" bestFit="1" customWidth="1"/>
    <col min="12811" max="12811" width="9.28515625" bestFit="1" customWidth="1"/>
    <col min="12812" max="12812" width="19.42578125" bestFit="1" customWidth="1"/>
    <col min="12813" max="12813" width="24.140625" bestFit="1" customWidth="1"/>
    <col min="13057" max="13057" width="11" bestFit="1" customWidth="1"/>
    <col min="13058" max="13058" width="36.5703125" bestFit="1" customWidth="1"/>
    <col min="13059" max="13059" width="15.42578125" bestFit="1" customWidth="1"/>
    <col min="13061" max="13061" width="29.85546875" bestFit="1" customWidth="1"/>
    <col min="13062" max="13062" width="13.28515625" bestFit="1" customWidth="1"/>
    <col min="13063" max="13063" width="2.7109375" customWidth="1"/>
    <col min="13064" max="13064" width="10.7109375" bestFit="1" customWidth="1"/>
    <col min="13065" max="13065" width="23" bestFit="1" customWidth="1"/>
    <col min="13066" max="13066" width="12.28515625" bestFit="1" customWidth="1"/>
    <col min="13067" max="13067" width="9.28515625" bestFit="1" customWidth="1"/>
    <col min="13068" max="13068" width="19.42578125" bestFit="1" customWidth="1"/>
    <col min="13069" max="13069" width="24.140625" bestFit="1" customWidth="1"/>
    <col min="13313" max="13313" width="11" bestFit="1" customWidth="1"/>
    <col min="13314" max="13314" width="36.5703125" bestFit="1" customWidth="1"/>
    <col min="13315" max="13315" width="15.42578125" bestFit="1" customWidth="1"/>
    <col min="13317" max="13317" width="29.85546875" bestFit="1" customWidth="1"/>
    <col min="13318" max="13318" width="13.28515625" bestFit="1" customWidth="1"/>
    <col min="13319" max="13319" width="2.7109375" customWidth="1"/>
    <col min="13320" max="13320" width="10.7109375" bestFit="1" customWidth="1"/>
    <col min="13321" max="13321" width="23" bestFit="1" customWidth="1"/>
    <col min="13322" max="13322" width="12.28515625" bestFit="1" customWidth="1"/>
    <col min="13323" max="13323" width="9.28515625" bestFit="1" customWidth="1"/>
    <col min="13324" max="13324" width="19.42578125" bestFit="1" customWidth="1"/>
    <col min="13325" max="13325" width="24.140625" bestFit="1" customWidth="1"/>
    <col min="13569" max="13569" width="11" bestFit="1" customWidth="1"/>
    <col min="13570" max="13570" width="36.5703125" bestFit="1" customWidth="1"/>
    <col min="13571" max="13571" width="15.42578125" bestFit="1" customWidth="1"/>
    <col min="13573" max="13573" width="29.85546875" bestFit="1" customWidth="1"/>
    <col min="13574" max="13574" width="13.28515625" bestFit="1" customWidth="1"/>
    <col min="13575" max="13575" width="2.7109375" customWidth="1"/>
    <col min="13576" max="13576" width="10.7109375" bestFit="1" customWidth="1"/>
    <col min="13577" max="13577" width="23" bestFit="1" customWidth="1"/>
    <col min="13578" max="13578" width="12.28515625" bestFit="1" customWidth="1"/>
    <col min="13579" max="13579" width="9.28515625" bestFit="1" customWidth="1"/>
    <col min="13580" max="13580" width="19.42578125" bestFit="1" customWidth="1"/>
    <col min="13581" max="13581" width="24.140625" bestFit="1" customWidth="1"/>
    <col min="13825" max="13825" width="11" bestFit="1" customWidth="1"/>
    <col min="13826" max="13826" width="36.5703125" bestFit="1" customWidth="1"/>
    <col min="13827" max="13827" width="15.42578125" bestFit="1" customWidth="1"/>
    <col min="13829" max="13829" width="29.85546875" bestFit="1" customWidth="1"/>
    <col min="13830" max="13830" width="13.28515625" bestFit="1" customWidth="1"/>
    <col min="13831" max="13831" width="2.7109375" customWidth="1"/>
    <col min="13832" max="13832" width="10.7109375" bestFit="1" customWidth="1"/>
    <col min="13833" max="13833" width="23" bestFit="1" customWidth="1"/>
    <col min="13834" max="13834" width="12.28515625" bestFit="1" customWidth="1"/>
    <col min="13835" max="13835" width="9.28515625" bestFit="1" customWidth="1"/>
    <col min="13836" max="13836" width="19.42578125" bestFit="1" customWidth="1"/>
    <col min="13837" max="13837" width="24.140625" bestFit="1" customWidth="1"/>
    <col min="14081" max="14081" width="11" bestFit="1" customWidth="1"/>
    <col min="14082" max="14082" width="36.5703125" bestFit="1" customWidth="1"/>
    <col min="14083" max="14083" width="15.42578125" bestFit="1" customWidth="1"/>
    <col min="14085" max="14085" width="29.85546875" bestFit="1" customWidth="1"/>
    <col min="14086" max="14086" width="13.28515625" bestFit="1" customWidth="1"/>
    <col min="14087" max="14087" width="2.7109375" customWidth="1"/>
    <col min="14088" max="14088" width="10.7109375" bestFit="1" customWidth="1"/>
    <col min="14089" max="14089" width="23" bestFit="1" customWidth="1"/>
    <col min="14090" max="14090" width="12.28515625" bestFit="1" customWidth="1"/>
    <col min="14091" max="14091" width="9.28515625" bestFit="1" customWidth="1"/>
    <col min="14092" max="14092" width="19.42578125" bestFit="1" customWidth="1"/>
    <col min="14093" max="14093" width="24.140625" bestFit="1" customWidth="1"/>
    <col min="14337" max="14337" width="11" bestFit="1" customWidth="1"/>
    <col min="14338" max="14338" width="36.5703125" bestFit="1" customWidth="1"/>
    <col min="14339" max="14339" width="15.42578125" bestFit="1" customWidth="1"/>
    <col min="14341" max="14341" width="29.85546875" bestFit="1" customWidth="1"/>
    <col min="14342" max="14342" width="13.28515625" bestFit="1" customWidth="1"/>
    <col min="14343" max="14343" width="2.7109375" customWidth="1"/>
    <col min="14344" max="14344" width="10.7109375" bestFit="1" customWidth="1"/>
    <col min="14345" max="14345" width="23" bestFit="1" customWidth="1"/>
    <col min="14346" max="14346" width="12.28515625" bestFit="1" customWidth="1"/>
    <col min="14347" max="14347" width="9.28515625" bestFit="1" customWidth="1"/>
    <col min="14348" max="14348" width="19.42578125" bestFit="1" customWidth="1"/>
    <col min="14349" max="14349" width="24.140625" bestFit="1" customWidth="1"/>
    <col min="14593" max="14593" width="11" bestFit="1" customWidth="1"/>
    <col min="14594" max="14594" width="36.5703125" bestFit="1" customWidth="1"/>
    <col min="14595" max="14595" width="15.42578125" bestFit="1" customWidth="1"/>
    <col min="14597" max="14597" width="29.85546875" bestFit="1" customWidth="1"/>
    <col min="14598" max="14598" width="13.28515625" bestFit="1" customWidth="1"/>
    <col min="14599" max="14599" width="2.7109375" customWidth="1"/>
    <col min="14600" max="14600" width="10.7109375" bestFit="1" customWidth="1"/>
    <col min="14601" max="14601" width="23" bestFit="1" customWidth="1"/>
    <col min="14602" max="14602" width="12.28515625" bestFit="1" customWidth="1"/>
    <col min="14603" max="14603" width="9.28515625" bestFit="1" customWidth="1"/>
    <col min="14604" max="14604" width="19.42578125" bestFit="1" customWidth="1"/>
    <col min="14605" max="14605" width="24.140625" bestFit="1" customWidth="1"/>
    <col min="14849" max="14849" width="11" bestFit="1" customWidth="1"/>
    <col min="14850" max="14850" width="36.5703125" bestFit="1" customWidth="1"/>
    <col min="14851" max="14851" width="15.42578125" bestFit="1" customWidth="1"/>
    <col min="14853" max="14853" width="29.85546875" bestFit="1" customWidth="1"/>
    <col min="14854" max="14854" width="13.28515625" bestFit="1" customWidth="1"/>
    <col min="14855" max="14855" width="2.7109375" customWidth="1"/>
    <col min="14856" max="14856" width="10.7109375" bestFit="1" customWidth="1"/>
    <col min="14857" max="14857" width="23" bestFit="1" customWidth="1"/>
    <col min="14858" max="14858" width="12.28515625" bestFit="1" customWidth="1"/>
    <col min="14859" max="14859" width="9.28515625" bestFit="1" customWidth="1"/>
    <col min="14860" max="14860" width="19.42578125" bestFit="1" customWidth="1"/>
    <col min="14861" max="14861" width="24.140625" bestFit="1" customWidth="1"/>
    <col min="15105" max="15105" width="11" bestFit="1" customWidth="1"/>
    <col min="15106" max="15106" width="36.5703125" bestFit="1" customWidth="1"/>
    <col min="15107" max="15107" width="15.42578125" bestFit="1" customWidth="1"/>
    <col min="15109" max="15109" width="29.85546875" bestFit="1" customWidth="1"/>
    <col min="15110" max="15110" width="13.28515625" bestFit="1" customWidth="1"/>
    <col min="15111" max="15111" width="2.7109375" customWidth="1"/>
    <col min="15112" max="15112" width="10.7109375" bestFit="1" customWidth="1"/>
    <col min="15113" max="15113" width="23" bestFit="1" customWidth="1"/>
    <col min="15114" max="15114" width="12.28515625" bestFit="1" customWidth="1"/>
    <col min="15115" max="15115" width="9.28515625" bestFit="1" customWidth="1"/>
    <col min="15116" max="15116" width="19.42578125" bestFit="1" customWidth="1"/>
    <col min="15117" max="15117" width="24.140625" bestFit="1" customWidth="1"/>
    <col min="15361" max="15361" width="11" bestFit="1" customWidth="1"/>
    <col min="15362" max="15362" width="36.5703125" bestFit="1" customWidth="1"/>
    <col min="15363" max="15363" width="15.42578125" bestFit="1" customWidth="1"/>
    <col min="15365" max="15365" width="29.85546875" bestFit="1" customWidth="1"/>
    <col min="15366" max="15366" width="13.28515625" bestFit="1" customWidth="1"/>
    <col min="15367" max="15367" width="2.7109375" customWidth="1"/>
    <col min="15368" max="15368" width="10.7109375" bestFit="1" customWidth="1"/>
    <col min="15369" max="15369" width="23" bestFit="1" customWidth="1"/>
    <col min="15370" max="15370" width="12.28515625" bestFit="1" customWidth="1"/>
    <col min="15371" max="15371" width="9.28515625" bestFit="1" customWidth="1"/>
    <col min="15372" max="15372" width="19.42578125" bestFit="1" customWidth="1"/>
    <col min="15373" max="15373" width="24.140625" bestFit="1" customWidth="1"/>
    <col min="15617" max="15617" width="11" bestFit="1" customWidth="1"/>
    <col min="15618" max="15618" width="36.5703125" bestFit="1" customWidth="1"/>
    <col min="15619" max="15619" width="15.42578125" bestFit="1" customWidth="1"/>
    <col min="15621" max="15621" width="29.85546875" bestFit="1" customWidth="1"/>
    <col min="15622" max="15622" width="13.28515625" bestFit="1" customWidth="1"/>
    <col min="15623" max="15623" width="2.7109375" customWidth="1"/>
    <col min="15624" max="15624" width="10.7109375" bestFit="1" customWidth="1"/>
    <col min="15625" max="15625" width="23" bestFit="1" customWidth="1"/>
    <col min="15626" max="15626" width="12.28515625" bestFit="1" customWidth="1"/>
    <col min="15627" max="15627" width="9.28515625" bestFit="1" customWidth="1"/>
    <col min="15628" max="15628" width="19.42578125" bestFit="1" customWidth="1"/>
    <col min="15629" max="15629" width="24.140625" bestFit="1" customWidth="1"/>
    <col min="15873" max="15873" width="11" bestFit="1" customWidth="1"/>
    <col min="15874" max="15874" width="36.5703125" bestFit="1" customWidth="1"/>
    <col min="15875" max="15875" width="15.42578125" bestFit="1" customWidth="1"/>
    <col min="15877" max="15877" width="29.85546875" bestFit="1" customWidth="1"/>
    <col min="15878" max="15878" width="13.28515625" bestFit="1" customWidth="1"/>
    <col min="15879" max="15879" width="2.7109375" customWidth="1"/>
    <col min="15880" max="15880" width="10.7109375" bestFit="1" customWidth="1"/>
    <col min="15881" max="15881" width="23" bestFit="1" customWidth="1"/>
    <col min="15882" max="15882" width="12.28515625" bestFit="1" customWidth="1"/>
    <col min="15883" max="15883" width="9.28515625" bestFit="1" customWidth="1"/>
    <col min="15884" max="15884" width="19.42578125" bestFit="1" customWidth="1"/>
    <col min="15885" max="15885" width="24.140625" bestFit="1" customWidth="1"/>
    <col min="16129" max="16129" width="11" bestFit="1" customWidth="1"/>
    <col min="16130" max="16130" width="36.5703125" bestFit="1" customWidth="1"/>
    <col min="16131" max="16131" width="15.42578125" bestFit="1" customWidth="1"/>
    <col min="16133" max="16133" width="29.85546875" bestFit="1" customWidth="1"/>
    <col min="16134" max="16134" width="13.28515625" bestFit="1" customWidth="1"/>
    <col min="16135" max="16135" width="2.7109375" customWidth="1"/>
    <col min="16136" max="16136" width="10.7109375" bestFit="1" customWidth="1"/>
    <col min="16137" max="16137" width="23" bestFit="1" customWidth="1"/>
    <col min="16138" max="16138" width="12.28515625" bestFit="1" customWidth="1"/>
    <col min="16139" max="16139" width="9.28515625" bestFit="1" customWidth="1"/>
    <col min="16140" max="16140" width="19.42578125" bestFit="1" customWidth="1"/>
    <col min="16141" max="16141" width="24.140625" bestFit="1" customWidth="1"/>
  </cols>
  <sheetData>
    <row r="1" spans="1:12" ht="18.75">
      <c r="A1" s="18" t="s">
        <v>34</v>
      </c>
    </row>
    <row r="3" spans="1:12">
      <c r="A3" s="20" t="s">
        <v>35</v>
      </c>
      <c r="B3" s="341" t="s">
        <v>36</v>
      </c>
      <c r="C3" s="341" t="s">
        <v>37</v>
      </c>
      <c r="D3" s="341" t="s">
        <v>38</v>
      </c>
      <c r="E3" s="341" t="s">
        <v>39</v>
      </c>
      <c r="F3" s="341" t="s">
        <v>40</v>
      </c>
      <c r="H3" s="21" t="s">
        <v>41</v>
      </c>
      <c r="I3" s="22" t="s">
        <v>42</v>
      </c>
      <c r="J3" s="23" t="s">
        <v>43</v>
      </c>
      <c r="K3" s="22" t="s">
        <v>44</v>
      </c>
      <c r="L3" s="22"/>
    </row>
    <row r="4" spans="1:12">
      <c r="A4" s="20" t="s">
        <v>45</v>
      </c>
      <c r="B4" s="342"/>
      <c r="C4" s="342"/>
      <c r="D4" s="342"/>
      <c r="E4" s="342"/>
      <c r="F4" s="342"/>
      <c r="G4" s="21"/>
      <c r="H4" s="24">
        <v>48556163.839862466</v>
      </c>
      <c r="I4" s="21" t="s">
        <v>3</v>
      </c>
      <c r="K4" s="25"/>
    </row>
    <row r="5" spans="1:12">
      <c r="A5" s="26" t="s">
        <v>46</v>
      </c>
      <c r="B5" s="27" t="s">
        <v>47</v>
      </c>
      <c r="C5" s="28" t="s">
        <v>48</v>
      </c>
      <c r="D5" s="29" t="s">
        <v>49</v>
      </c>
      <c r="E5" s="30" t="s">
        <v>50</v>
      </c>
      <c r="F5" s="31">
        <v>1370000</v>
      </c>
      <c r="H5" s="25">
        <f>+H4+F5</f>
        <v>49926163.839862466</v>
      </c>
      <c r="I5" s="25" t="s">
        <v>51</v>
      </c>
      <c r="K5" s="25"/>
    </row>
    <row r="6" spans="1:12">
      <c r="A6" s="32" t="s">
        <v>52</v>
      </c>
      <c r="B6" s="33" t="s">
        <v>53</v>
      </c>
      <c r="C6" s="34" t="s">
        <v>54</v>
      </c>
      <c r="D6" s="35" t="s">
        <v>55</v>
      </c>
      <c r="E6" s="36" t="s">
        <v>56</v>
      </c>
      <c r="F6" s="37">
        <v>1069000</v>
      </c>
      <c r="H6" s="25">
        <f>+H5+F6</f>
        <v>50995163.839862466</v>
      </c>
      <c r="I6" s="25" t="s">
        <v>51</v>
      </c>
      <c r="K6" s="25"/>
    </row>
    <row r="7" spans="1:12">
      <c r="A7" s="32" t="s">
        <v>52</v>
      </c>
      <c r="B7" s="33" t="s">
        <v>57</v>
      </c>
      <c r="C7" s="34" t="s">
        <v>58</v>
      </c>
      <c r="D7" s="35" t="s">
        <v>59</v>
      </c>
      <c r="E7" s="36" t="s">
        <v>60</v>
      </c>
      <c r="F7" s="37">
        <v>1700000</v>
      </c>
      <c r="H7" s="25">
        <f t="shared" ref="H7:H39" si="0">+H6+F7</f>
        <v>52695163.839862466</v>
      </c>
      <c r="I7" s="25" t="s">
        <v>51</v>
      </c>
      <c r="K7" s="25"/>
    </row>
    <row r="8" spans="1:12">
      <c r="A8" s="32" t="s">
        <v>52</v>
      </c>
      <c r="B8" s="33" t="s">
        <v>61</v>
      </c>
      <c r="C8" s="34" t="s">
        <v>62</v>
      </c>
      <c r="D8" s="35" t="s">
        <v>63</v>
      </c>
      <c r="E8" s="36" t="s">
        <v>64</v>
      </c>
      <c r="F8" s="37">
        <v>-52821</v>
      </c>
      <c r="H8" s="25">
        <f t="shared" si="0"/>
        <v>52642342.839862466</v>
      </c>
      <c r="I8" s="25" t="s">
        <v>65</v>
      </c>
      <c r="K8" s="25"/>
    </row>
    <row r="9" spans="1:12">
      <c r="A9" s="32" t="s">
        <v>52</v>
      </c>
      <c r="B9" s="33" t="s">
        <v>66</v>
      </c>
      <c r="C9" s="34" t="s">
        <v>67</v>
      </c>
      <c r="D9" s="35" t="s">
        <v>63</v>
      </c>
      <c r="E9" s="36" t="s">
        <v>64</v>
      </c>
      <c r="F9" s="37">
        <v>-80000</v>
      </c>
      <c r="H9" s="25">
        <f t="shared" si="0"/>
        <v>52562342.839862466</v>
      </c>
      <c r="I9" s="25" t="s">
        <v>68</v>
      </c>
      <c r="K9" s="25"/>
    </row>
    <row r="10" spans="1:12">
      <c r="A10" s="32" t="s">
        <v>52</v>
      </c>
      <c r="B10" s="33" t="s">
        <v>69</v>
      </c>
      <c r="C10" s="34" t="s">
        <v>70</v>
      </c>
      <c r="D10" s="35" t="s">
        <v>63</v>
      </c>
      <c r="E10" s="36" t="s">
        <v>64</v>
      </c>
      <c r="F10" s="37">
        <v>-58726</v>
      </c>
      <c r="H10" s="25">
        <f t="shared" si="0"/>
        <v>52503616.839862466</v>
      </c>
      <c r="I10" s="25" t="s">
        <v>71</v>
      </c>
      <c r="K10" s="25"/>
    </row>
    <row r="11" spans="1:12">
      <c r="A11" s="32" t="s">
        <v>72</v>
      </c>
      <c r="B11" s="33" t="s">
        <v>73</v>
      </c>
      <c r="C11" s="34" t="s">
        <v>74</v>
      </c>
      <c r="D11" s="35" t="s">
        <v>63</v>
      </c>
      <c r="E11" s="36" t="s">
        <v>64</v>
      </c>
      <c r="F11" s="37">
        <v>-1698592</v>
      </c>
      <c r="H11" s="25">
        <f t="shared" si="0"/>
        <v>50805024.839862466</v>
      </c>
      <c r="I11" s="25" t="s">
        <v>75</v>
      </c>
      <c r="K11" s="25"/>
    </row>
    <row r="12" spans="1:12">
      <c r="A12" s="32" t="s">
        <v>72</v>
      </c>
      <c r="B12" s="33" t="s">
        <v>76</v>
      </c>
      <c r="C12" s="34" t="s">
        <v>77</v>
      </c>
      <c r="D12" s="35" t="s">
        <v>63</v>
      </c>
      <c r="E12" s="36" t="s">
        <v>64</v>
      </c>
      <c r="F12" s="37">
        <v>-50000</v>
      </c>
      <c r="H12" s="25">
        <f t="shared" si="0"/>
        <v>50755024.839862466</v>
      </c>
      <c r="I12" s="25" t="s">
        <v>78</v>
      </c>
      <c r="K12" s="25"/>
    </row>
    <row r="13" spans="1:12">
      <c r="A13" s="32" t="s">
        <v>79</v>
      </c>
      <c r="B13" s="33" t="s">
        <v>80</v>
      </c>
      <c r="C13" s="34" t="s">
        <v>81</v>
      </c>
      <c r="D13" s="35" t="s">
        <v>63</v>
      </c>
      <c r="E13" s="36" t="s">
        <v>64</v>
      </c>
      <c r="F13" s="37">
        <v>-4673</v>
      </c>
      <c r="H13" s="25">
        <f t="shared" si="0"/>
        <v>50750351.839862466</v>
      </c>
      <c r="I13" s="25" t="s">
        <v>82</v>
      </c>
      <c r="K13" s="25"/>
    </row>
    <row r="14" spans="1:12">
      <c r="A14" s="32" t="s">
        <v>79</v>
      </c>
      <c r="B14" s="33" t="s">
        <v>83</v>
      </c>
      <c r="C14" s="34" t="s">
        <v>84</v>
      </c>
      <c r="D14" s="35" t="s">
        <v>55</v>
      </c>
      <c r="E14" s="36" t="s">
        <v>56</v>
      </c>
      <c r="F14" s="37">
        <v>2194677</v>
      </c>
      <c r="H14" s="25">
        <f t="shared" si="0"/>
        <v>52945028.839862466</v>
      </c>
      <c r="I14" s="25" t="s">
        <v>51</v>
      </c>
      <c r="K14" s="25"/>
    </row>
    <row r="15" spans="1:12">
      <c r="A15" s="32" t="s">
        <v>79</v>
      </c>
      <c r="B15" s="33" t="s">
        <v>83</v>
      </c>
      <c r="C15" s="34" t="s">
        <v>84</v>
      </c>
      <c r="D15" s="35" t="s">
        <v>85</v>
      </c>
      <c r="E15" s="36" t="s">
        <v>86</v>
      </c>
      <c r="F15" s="37">
        <v>-807547</v>
      </c>
      <c r="H15" s="25">
        <f t="shared" si="0"/>
        <v>52137481.839862466</v>
      </c>
      <c r="I15" s="25" t="s">
        <v>51</v>
      </c>
      <c r="K15" s="25"/>
    </row>
    <row r="16" spans="1:12">
      <c r="A16" s="32" t="s">
        <v>79</v>
      </c>
      <c r="B16" s="33" t="s">
        <v>83</v>
      </c>
      <c r="C16" s="34" t="s">
        <v>84</v>
      </c>
      <c r="D16" s="35" t="s">
        <v>87</v>
      </c>
      <c r="E16" s="36" t="s">
        <v>88</v>
      </c>
      <c r="F16" s="37">
        <v>100560</v>
      </c>
      <c r="H16" s="25">
        <f t="shared" si="0"/>
        <v>52238041.839862466</v>
      </c>
      <c r="I16" s="25" t="s">
        <v>51</v>
      </c>
      <c r="K16" s="25"/>
    </row>
    <row r="17" spans="1:13">
      <c r="A17" s="32" t="s">
        <v>79</v>
      </c>
      <c r="B17" s="33" t="s">
        <v>83</v>
      </c>
      <c r="C17" s="34" t="s">
        <v>84</v>
      </c>
      <c r="D17" s="35" t="s">
        <v>89</v>
      </c>
      <c r="E17" s="36" t="s">
        <v>90</v>
      </c>
      <c r="F17" s="37">
        <v>780495</v>
      </c>
      <c r="H17" s="25">
        <f t="shared" si="0"/>
        <v>53018536.839862466</v>
      </c>
      <c r="I17" s="25" t="s">
        <v>51</v>
      </c>
      <c r="K17" s="25"/>
    </row>
    <row r="18" spans="1:13">
      <c r="A18" s="32" t="s">
        <v>79</v>
      </c>
      <c r="B18" s="33" t="s">
        <v>83</v>
      </c>
      <c r="C18" s="34" t="s">
        <v>84</v>
      </c>
      <c r="D18" s="35" t="s">
        <v>91</v>
      </c>
      <c r="E18" s="36" t="s">
        <v>92</v>
      </c>
      <c r="F18" s="37">
        <v>-290451</v>
      </c>
      <c r="H18" s="25">
        <f t="shared" si="0"/>
        <v>52728085.839862466</v>
      </c>
      <c r="I18" s="25" t="s">
        <v>51</v>
      </c>
      <c r="K18" s="25"/>
    </row>
    <row r="19" spans="1:13">
      <c r="A19" s="32" t="s">
        <v>79</v>
      </c>
      <c r="B19" s="33" t="s">
        <v>83</v>
      </c>
      <c r="C19" s="34" t="s">
        <v>84</v>
      </c>
      <c r="D19" s="35" t="s">
        <v>93</v>
      </c>
      <c r="E19" s="36" t="s">
        <v>94</v>
      </c>
      <c r="F19" s="37">
        <v>-1209032</v>
      </c>
      <c r="H19" s="25">
        <f t="shared" si="0"/>
        <v>51519053.839862466</v>
      </c>
      <c r="I19" s="25" t="s">
        <v>51</v>
      </c>
      <c r="K19" s="25"/>
    </row>
    <row r="20" spans="1:13">
      <c r="A20" s="32" t="s">
        <v>79</v>
      </c>
      <c r="B20" s="33" t="s">
        <v>83</v>
      </c>
      <c r="C20" s="34" t="s">
        <v>84</v>
      </c>
      <c r="D20" s="35" t="s">
        <v>95</v>
      </c>
      <c r="E20" s="36" t="s">
        <v>96</v>
      </c>
      <c r="F20" s="37">
        <v>601934</v>
      </c>
      <c r="H20" s="25">
        <f t="shared" si="0"/>
        <v>52120987.839862466</v>
      </c>
      <c r="I20" s="25" t="s">
        <v>51</v>
      </c>
      <c r="K20" s="25"/>
    </row>
    <row r="21" spans="1:13">
      <c r="A21" s="32" t="s">
        <v>79</v>
      </c>
      <c r="B21" s="33" t="s">
        <v>83</v>
      </c>
      <c r="C21" s="34" t="s">
        <v>84</v>
      </c>
      <c r="D21" s="35" t="s">
        <v>49</v>
      </c>
      <c r="E21" s="36" t="s">
        <v>50</v>
      </c>
      <c r="F21" s="37">
        <v>360466</v>
      </c>
      <c r="H21" s="25">
        <f t="shared" si="0"/>
        <v>52481453.839862466</v>
      </c>
      <c r="I21" s="25" t="s">
        <v>51</v>
      </c>
      <c r="K21" s="25"/>
    </row>
    <row r="22" spans="1:13">
      <c r="A22" s="32" t="s">
        <v>79</v>
      </c>
      <c r="B22" s="33" t="s">
        <v>83</v>
      </c>
      <c r="C22" s="34" t="s">
        <v>84</v>
      </c>
      <c r="D22" s="35" t="s">
        <v>97</v>
      </c>
      <c r="E22" s="36" t="s">
        <v>98</v>
      </c>
      <c r="F22" s="37">
        <v>-1800647</v>
      </c>
      <c r="H22" s="25">
        <f t="shared" si="0"/>
        <v>50680806.839862466</v>
      </c>
      <c r="I22" s="25" t="s">
        <v>51</v>
      </c>
      <c r="K22" s="25"/>
    </row>
    <row r="23" spans="1:13">
      <c r="A23" s="32" t="s">
        <v>79</v>
      </c>
      <c r="B23" s="33" t="s">
        <v>83</v>
      </c>
      <c r="C23" s="34" t="s">
        <v>84</v>
      </c>
      <c r="D23" s="35" t="s">
        <v>63</v>
      </c>
      <c r="E23" s="36" t="s">
        <v>64</v>
      </c>
      <c r="F23" s="37">
        <v>2021584</v>
      </c>
      <c r="H23" s="25">
        <f t="shared" si="0"/>
        <v>52702390.839862466</v>
      </c>
      <c r="I23" s="25" t="s">
        <v>51</v>
      </c>
      <c r="K23" s="25"/>
    </row>
    <row r="24" spans="1:13">
      <c r="A24" s="32" t="s">
        <v>79</v>
      </c>
      <c r="B24" s="33" t="s">
        <v>83</v>
      </c>
      <c r="C24" s="34" t="s">
        <v>84</v>
      </c>
      <c r="D24" s="35" t="s">
        <v>59</v>
      </c>
      <c r="E24" s="36" t="s">
        <v>60</v>
      </c>
      <c r="F24" s="37">
        <v>959716</v>
      </c>
      <c r="H24" s="25">
        <f t="shared" si="0"/>
        <v>53662106.839862466</v>
      </c>
      <c r="I24" s="25" t="s">
        <v>51</v>
      </c>
      <c r="K24" s="25"/>
    </row>
    <row r="25" spans="1:13">
      <c r="A25" s="32" t="s">
        <v>79</v>
      </c>
      <c r="B25" s="33" t="s">
        <v>83</v>
      </c>
      <c r="C25" s="34" t="s">
        <v>84</v>
      </c>
      <c r="D25" s="35" t="s">
        <v>99</v>
      </c>
      <c r="E25" s="36" t="s">
        <v>100</v>
      </c>
      <c r="F25" s="37">
        <v>-125000</v>
      </c>
      <c r="H25" s="25">
        <f t="shared" si="0"/>
        <v>53537106.839862466</v>
      </c>
      <c r="I25" s="25" t="s">
        <v>51</v>
      </c>
      <c r="K25" s="25"/>
    </row>
    <row r="26" spans="1:13">
      <c r="A26" s="32" t="s">
        <v>79</v>
      </c>
      <c r="B26" s="33" t="s">
        <v>83</v>
      </c>
      <c r="C26" s="34" t="s">
        <v>84</v>
      </c>
      <c r="D26" s="35" t="s">
        <v>101</v>
      </c>
      <c r="E26" s="36" t="s">
        <v>64</v>
      </c>
      <c r="F26" s="37">
        <v>-1753755</v>
      </c>
      <c r="H26" s="25">
        <f t="shared" si="0"/>
        <v>51783351.839862466</v>
      </c>
      <c r="I26" s="25" t="s">
        <v>51</v>
      </c>
      <c r="K26" s="25"/>
    </row>
    <row r="27" spans="1:13">
      <c r="A27" s="32" t="s">
        <v>79</v>
      </c>
      <c r="B27" s="33" t="s">
        <v>61</v>
      </c>
      <c r="C27" s="34" t="s">
        <v>102</v>
      </c>
      <c r="D27" s="35" t="s">
        <v>63</v>
      </c>
      <c r="E27" s="36" t="s">
        <v>64</v>
      </c>
      <c r="F27" s="37">
        <v>-31502</v>
      </c>
      <c r="H27" s="25">
        <f t="shared" si="0"/>
        <v>51751849.839862466</v>
      </c>
      <c r="I27" s="25" t="s">
        <v>65</v>
      </c>
      <c r="K27" s="25"/>
    </row>
    <row r="28" spans="1:13">
      <c r="A28" s="32" t="s">
        <v>103</v>
      </c>
      <c r="B28" s="33" t="s">
        <v>104</v>
      </c>
      <c r="C28" s="34" t="s">
        <v>105</v>
      </c>
      <c r="D28" s="35" t="s">
        <v>63</v>
      </c>
      <c r="E28" s="36" t="s">
        <v>64</v>
      </c>
      <c r="F28" s="37">
        <v>1643346</v>
      </c>
      <c r="H28" s="25">
        <f t="shared" si="0"/>
        <v>53395195.839862466</v>
      </c>
      <c r="I28" s="25" t="s">
        <v>51</v>
      </c>
      <c r="K28" s="25"/>
    </row>
    <row r="29" spans="1:13">
      <c r="A29" s="32" t="s">
        <v>106</v>
      </c>
      <c r="B29" s="33" t="s">
        <v>107</v>
      </c>
      <c r="C29" s="34" t="s">
        <v>108</v>
      </c>
      <c r="D29" s="35" t="s">
        <v>63</v>
      </c>
      <c r="E29" s="36" t="s">
        <v>64</v>
      </c>
      <c r="F29" s="37">
        <v>-57850</v>
      </c>
      <c r="H29" s="25">
        <f t="shared" si="0"/>
        <v>53337345.839862466</v>
      </c>
      <c r="I29" s="25" t="s">
        <v>75</v>
      </c>
      <c r="K29" s="25"/>
    </row>
    <row r="30" spans="1:13" s="21" customFormat="1">
      <c r="A30" s="38" t="s">
        <v>109</v>
      </c>
      <c r="B30" s="39" t="s">
        <v>110</v>
      </c>
      <c r="C30" s="40" t="s">
        <v>111</v>
      </c>
      <c r="D30" s="41" t="s">
        <v>63</v>
      </c>
      <c r="E30" s="42" t="s">
        <v>64</v>
      </c>
      <c r="F30" s="43">
        <v>6761000</v>
      </c>
      <c r="H30" s="44">
        <f t="shared" si="0"/>
        <v>60098345.839862466</v>
      </c>
      <c r="I30" s="25" t="s">
        <v>51</v>
      </c>
      <c r="J30" s="45"/>
      <c r="K30" s="25"/>
    </row>
    <row r="31" spans="1:13">
      <c r="A31" s="32" t="s">
        <v>112</v>
      </c>
      <c r="B31" s="33" t="s">
        <v>113</v>
      </c>
      <c r="C31" s="34" t="s">
        <v>114</v>
      </c>
      <c r="D31" s="35" t="s">
        <v>115</v>
      </c>
      <c r="E31" s="36" t="s">
        <v>116</v>
      </c>
      <c r="F31" s="37">
        <v>-575000</v>
      </c>
      <c r="H31" s="25">
        <f t="shared" si="0"/>
        <v>59523345.839862466</v>
      </c>
      <c r="I31" s="25" t="s">
        <v>71</v>
      </c>
      <c r="J31" s="19" t="s">
        <v>117</v>
      </c>
      <c r="K31" s="25">
        <v>639200</v>
      </c>
      <c r="L31" t="s">
        <v>118</v>
      </c>
      <c r="M31" t="s">
        <v>119</v>
      </c>
    </row>
    <row r="32" spans="1:13">
      <c r="A32" s="32" t="s">
        <v>112</v>
      </c>
      <c r="B32" s="33" t="s">
        <v>120</v>
      </c>
      <c r="C32" s="34" t="s">
        <v>121</v>
      </c>
      <c r="D32" s="35" t="s">
        <v>101</v>
      </c>
      <c r="E32" s="36" t="s">
        <v>64</v>
      </c>
      <c r="F32" s="37">
        <v>-725989</v>
      </c>
      <c r="H32" s="25">
        <f t="shared" si="0"/>
        <v>58797356.839862466</v>
      </c>
      <c r="I32" s="25" t="s">
        <v>75</v>
      </c>
      <c r="J32" s="19" t="s">
        <v>122</v>
      </c>
      <c r="K32" s="25">
        <v>725989</v>
      </c>
      <c r="L32" t="s">
        <v>123</v>
      </c>
    </row>
    <row r="33" spans="1:12">
      <c r="A33" s="32" t="s">
        <v>124</v>
      </c>
      <c r="B33" s="33" t="s">
        <v>125</v>
      </c>
      <c r="C33" s="34" t="s">
        <v>126</v>
      </c>
      <c r="D33" s="35" t="s">
        <v>85</v>
      </c>
      <c r="E33" s="36" t="s">
        <v>86</v>
      </c>
      <c r="F33" s="37">
        <v>-2539000</v>
      </c>
      <c r="H33" s="25">
        <f t="shared" si="0"/>
        <v>56258356.839862466</v>
      </c>
      <c r="I33" s="25" t="s">
        <v>71</v>
      </c>
      <c r="J33" s="19" t="s">
        <v>127</v>
      </c>
      <c r="K33" s="25">
        <v>2539000</v>
      </c>
      <c r="L33" t="s">
        <v>128</v>
      </c>
    </row>
    <row r="34" spans="1:12">
      <c r="A34" s="32" t="s">
        <v>124</v>
      </c>
      <c r="B34" s="33" t="s">
        <v>129</v>
      </c>
      <c r="C34" s="34" t="s">
        <v>130</v>
      </c>
      <c r="D34" s="35" t="s">
        <v>63</v>
      </c>
      <c r="E34" s="36" t="s">
        <v>64</v>
      </c>
      <c r="F34" s="37">
        <v>-45845</v>
      </c>
      <c r="H34" s="25">
        <f t="shared" si="0"/>
        <v>56212511.839862466</v>
      </c>
      <c r="I34" s="25" t="s">
        <v>65</v>
      </c>
      <c r="J34" s="19" t="s">
        <v>131</v>
      </c>
      <c r="K34" s="25">
        <v>45845</v>
      </c>
      <c r="L34" t="s">
        <v>132</v>
      </c>
    </row>
    <row r="35" spans="1:12">
      <c r="A35" s="32" t="s">
        <v>133</v>
      </c>
      <c r="B35" s="33" t="s">
        <v>134</v>
      </c>
      <c r="C35" s="34" t="s">
        <v>135</v>
      </c>
      <c r="D35" s="35" t="s">
        <v>136</v>
      </c>
      <c r="E35" s="36" t="s">
        <v>137</v>
      </c>
      <c r="F35" s="37">
        <v>3278</v>
      </c>
      <c r="H35" s="25">
        <f t="shared" si="0"/>
        <v>56215789.839862466</v>
      </c>
      <c r="I35" s="25" t="s">
        <v>138</v>
      </c>
      <c r="K35" s="25"/>
    </row>
    <row r="36" spans="1:12">
      <c r="A36" s="32" t="s">
        <v>133</v>
      </c>
      <c r="B36" s="33" t="s">
        <v>134</v>
      </c>
      <c r="C36" s="34" t="s">
        <v>135</v>
      </c>
      <c r="D36" s="35" t="s">
        <v>63</v>
      </c>
      <c r="E36" s="36" t="s">
        <v>64</v>
      </c>
      <c r="F36" s="37">
        <v>-3278</v>
      </c>
      <c r="H36" s="25">
        <f t="shared" si="0"/>
        <v>56212511.839862466</v>
      </c>
      <c r="I36" s="25" t="s">
        <v>138</v>
      </c>
      <c r="K36" s="25"/>
    </row>
    <row r="37" spans="1:12">
      <c r="A37" s="32" t="s">
        <v>139</v>
      </c>
      <c r="B37" s="33" t="s">
        <v>140</v>
      </c>
      <c r="C37" s="34" t="s">
        <v>141</v>
      </c>
      <c r="D37" s="35" t="s">
        <v>63</v>
      </c>
      <c r="E37" s="36" t="s">
        <v>64</v>
      </c>
      <c r="F37" s="37">
        <v>-25244</v>
      </c>
      <c r="H37" s="25">
        <f t="shared" si="0"/>
        <v>56187267.839862466</v>
      </c>
      <c r="I37" s="25" t="s">
        <v>65</v>
      </c>
      <c r="J37" s="19" t="s">
        <v>131</v>
      </c>
      <c r="K37" s="25">
        <v>25244</v>
      </c>
      <c r="L37" t="s">
        <v>132</v>
      </c>
    </row>
    <row r="38" spans="1:12">
      <c r="A38" s="32" t="s">
        <v>139</v>
      </c>
      <c r="B38" s="33" t="s">
        <v>142</v>
      </c>
      <c r="C38" s="34" t="s">
        <v>143</v>
      </c>
      <c r="D38" s="35" t="s">
        <v>144</v>
      </c>
      <c r="E38" s="36" t="s">
        <v>145</v>
      </c>
      <c r="F38" s="37">
        <v>20324</v>
      </c>
      <c r="H38" s="25">
        <f t="shared" si="0"/>
        <v>56207591.839862466</v>
      </c>
      <c r="I38" s="25" t="s">
        <v>51</v>
      </c>
      <c r="J38" s="19" t="s">
        <v>146</v>
      </c>
      <c r="K38" s="25">
        <v>-20324</v>
      </c>
      <c r="L38" t="s">
        <v>147</v>
      </c>
    </row>
    <row r="39" spans="1:12">
      <c r="A39" s="32" t="s">
        <v>148</v>
      </c>
      <c r="B39" s="33" t="s">
        <v>149</v>
      </c>
      <c r="C39" s="34" t="s">
        <v>150</v>
      </c>
      <c r="D39" s="35" t="s">
        <v>101</v>
      </c>
      <c r="E39" s="36" t="s">
        <v>64</v>
      </c>
      <c r="F39" s="37">
        <v>-80000</v>
      </c>
      <c r="H39" s="25">
        <f t="shared" si="0"/>
        <v>56127591.839862466</v>
      </c>
      <c r="I39" s="25" t="s">
        <v>71</v>
      </c>
      <c r="J39" s="19" t="s">
        <v>151</v>
      </c>
      <c r="K39" s="25">
        <v>80000</v>
      </c>
      <c r="L39" t="s">
        <v>123</v>
      </c>
    </row>
    <row r="40" spans="1:12">
      <c r="A40" s="46"/>
      <c r="B40" s="47"/>
      <c r="C40" s="48"/>
      <c r="D40" s="49"/>
      <c r="E40" s="50"/>
      <c r="F40" s="51"/>
    </row>
    <row r="41" spans="1:12">
      <c r="F41" s="24">
        <f>SUM(F5:F40)</f>
        <v>7571428</v>
      </c>
    </row>
    <row r="44" spans="1:12">
      <c r="H44" s="31">
        <f>SUMIF($I$5:$I$40,$I44,$F$5:$F$40)</f>
        <v>13596670</v>
      </c>
      <c r="I44" s="25" t="s">
        <v>51</v>
      </c>
    </row>
    <row r="45" spans="1:12">
      <c r="H45" s="37">
        <f t="shared" ref="H45:H51" si="1">SUMIF($I$5:$I$40,$I45,$F$5:$F$40)</f>
        <v>-2482431</v>
      </c>
      <c r="I45" s="25" t="s">
        <v>75</v>
      </c>
    </row>
    <row r="46" spans="1:12">
      <c r="H46" s="37">
        <f t="shared" si="1"/>
        <v>-155412</v>
      </c>
      <c r="I46" s="25" t="s">
        <v>65</v>
      </c>
    </row>
    <row r="47" spans="1:12">
      <c r="H47" s="37">
        <f t="shared" si="1"/>
        <v>0</v>
      </c>
      <c r="I47" s="25" t="s">
        <v>138</v>
      </c>
    </row>
    <row r="48" spans="1:12">
      <c r="H48" s="37">
        <f t="shared" si="1"/>
        <v>-4673</v>
      </c>
      <c r="I48" s="25" t="s">
        <v>82</v>
      </c>
    </row>
    <row r="49" spans="8:9">
      <c r="H49" s="37">
        <f t="shared" si="1"/>
        <v>-3252726</v>
      </c>
      <c r="I49" s="25" t="s">
        <v>71</v>
      </c>
    </row>
    <row r="50" spans="8:9">
      <c r="H50" s="37">
        <f t="shared" si="1"/>
        <v>-80000</v>
      </c>
      <c r="I50" s="25" t="s">
        <v>68</v>
      </c>
    </row>
    <row r="51" spans="8:9">
      <c r="H51" s="51">
        <f t="shared" si="1"/>
        <v>-50000</v>
      </c>
      <c r="I51" s="25" t="s">
        <v>78</v>
      </c>
    </row>
    <row r="52" spans="8:9">
      <c r="I52" s="25"/>
    </row>
    <row r="53" spans="8:9">
      <c r="H53" s="24">
        <f>SUM(H44:H51)</f>
        <v>7571428</v>
      </c>
      <c r="I53" s="44" t="s">
        <v>152</v>
      </c>
    </row>
    <row r="54" spans="8:9">
      <c r="I54" s="25"/>
    </row>
    <row r="55" spans="8:9">
      <c r="I55" s="25"/>
    </row>
    <row r="56" spans="8:9">
      <c r="I56" s="25"/>
    </row>
    <row r="57" spans="8:9">
      <c r="I57" s="25"/>
    </row>
    <row r="58" spans="8:9">
      <c r="I58" s="25"/>
    </row>
    <row r="59" spans="8:9">
      <c r="I59" s="25"/>
    </row>
    <row r="60" spans="8:9">
      <c r="I60" s="25"/>
    </row>
    <row r="61" spans="8:9">
      <c r="I61" s="25"/>
    </row>
    <row r="62" spans="8:9">
      <c r="I62" s="25"/>
    </row>
    <row r="63" spans="8:9">
      <c r="I63" s="25"/>
    </row>
    <row r="64" spans="8:9">
      <c r="I64" s="25"/>
    </row>
    <row r="65" spans="9:9">
      <c r="I65" s="25"/>
    </row>
    <row r="66" spans="9:9">
      <c r="I66" s="25"/>
    </row>
    <row r="67" spans="9:9">
      <c r="I67" s="25"/>
    </row>
    <row r="68" spans="9:9">
      <c r="I68" s="25"/>
    </row>
    <row r="69" spans="9:9">
      <c r="I69" s="25"/>
    </row>
    <row r="70" spans="9:9">
      <c r="I70" s="25"/>
    </row>
    <row r="71" spans="9:9">
      <c r="I71" s="25"/>
    </row>
    <row r="72" spans="9:9">
      <c r="I72" s="25"/>
    </row>
    <row r="73" spans="9:9">
      <c r="I73" s="25"/>
    </row>
    <row r="74" spans="9:9">
      <c r="I74" s="25"/>
    </row>
    <row r="75" spans="9:9">
      <c r="I75" s="25"/>
    </row>
    <row r="76" spans="9:9">
      <c r="I76" s="25"/>
    </row>
    <row r="77" spans="9:9">
      <c r="I77" s="25"/>
    </row>
    <row r="78" spans="9:9">
      <c r="I78" s="25"/>
    </row>
  </sheetData>
  <autoFilter ref="A3:M42"/>
  <mergeCells count="5"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D5:D40 IZ5:IZ40 SV5:SV40 ACR5:ACR40 AMN5:AMN40 AWJ5:AWJ40 BGF5:BGF40 BQB5:BQB40 BZX5:BZX40 CJT5:CJT40 CTP5:CTP40 DDL5:DDL40 DNH5:DNH40 DXD5:DXD40 EGZ5:EGZ40 EQV5:EQV40 FAR5:FAR40 FKN5:FKN40 FUJ5:FUJ40 GEF5:GEF40 GOB5:GOB40 GXX5:GXX40 HHT5:HHT40 HRP5:HRP40 IBL5:IBL40 ILH5:ILH40 IVD5:IVD40 JEZ5:JEZ40 JOV5:JOV40 JYR5:JYR40 KIN5:KIN40 KSJ5:KSJ40 LCF5:LCF40 LMB5:LMB40 LVX5:LVX40 MFT5:MFT40 MPP5:MPP40 MZL5:MZL40 NJH5:NJH40 NTD5:NTD40 OCZ5:OCZ40 OMV5:OMV40 OWR5:OWR40 PGN5:PGN40 PQJ5:PQJ40 QAF5:QAF40 QKB5:QKB40 QTX5:QTX40 RDT5:RDT40 RNP5:RNP40 RXL5:RXL40 SHH5:SHH40 SRD5:SRD40 TAZ5:TAZ40 TKV5:TKV40 TUR5:TUR40 UEN5:UEN40 UOJ5:UOJ40 UYF5:UYF40 VIB5:VIB40 VRX5:VRX40 WBT5:WBT40 WLP5:WLP40 WVL5:WVL40 D65541:D65576 IZ65541:IZ65576 SV65541:SV65576 ACR65541:ACR65576 AMN65541:AMN65576 AWJ65541:AWJ65576 BGF65541:BGF65576 BQB65541:BQB65576 BZX65541:BZX65576 CJT65541:CJT65576 CTP65541:CTP65576 DDL65541:DDL65576 DNH65541:DNH65576 DXD65541:DXD65576 EGZ65541:EGZ65576 EQV65541:EQV65576 FAR65541:FAR65576 FKN65541:FKN65576 FUJ65541:FUJ65576 GEF65541:GEF65576 GOB65541:GOB65576 GXX65541:GXX65576 HHT65541:HHT65576 HRP65541:HRP65576 IBL65541:IBL65576 ILH65541:ILH65576 IVD65541:IVD65576 JEZ65541:JEZ65576 JOV65541:JOV65576 JYR65541:JYR65576 KIN65541:KIN65576 KSJ65541:KSJ65576 LCF65541:LCF65576 LMB65541:LMB65576 LVX65541:LVX65576 MFT65541:MFT65576 MPP65541:MPP65576 MZL65541:MZL65576 NJH65541:NJH65576 NTD65541:NTD65576 OCZ65541:OCZ65576 OMV65541:OMV65576 OWR65541:OWR65576 PGN65541:PGN65576 PQJ65541:PQJ65576 QAF65541:QAF65576 QKB65541:QKB65576 QTX65541:QTX65576 RDT65541:RDT65576 RNP65541:RNP65576 RXL65541:RXL65576 SHH65541:SHH65576 SRD65541:SRD65576 TAZ65541:TAZ65576 TKV65541:TKV65576 TUR65541:TUR65576 UEN65541:UEN65576 UOJ65541:UOJ65576 UYF65541:UYF65576 VIB65541:VIB65576 VRX65541:VRX65576 WBT65541:WBT65576 WLP65541:WLP65576 WVL65541:WVL65576 D131077:D131112 IZ131077:IZ131112 SV131077:SV131112 ACR131077:ACR131112 AMN131077:AMN131112 AWJ131077:AWJ131112 BGF131077:BGF131112 BQB131077:BQB131112 BZX131077:BZX131112 CJT131077:CJT131112 CTP131077:CTP131112 DDL131077:DDL131112 DNH131077:DNH131112 DXD131077:DXD131112 EGZ131077:EGZ131112 EQV131077:EQV131112 FAR131077:FAR131112 FKN131077:FKN131112 FUJ131077:FUJ131112 GEF131077:GEF131112 GOB131077:GOB131112 GXX131077:GXX131112 HHT131077:HHT131112 HRP131077:HRP131112 IBL131077:IBL131112 ILH131077:ILH131112 IVD131077:IVD131112 JEZ131077:JEZ131112 JOV131077:JOV131112 JYR131077:JYR131112 KIN131077:KIN131112 KSJ131077:KSJ131112 LCF131077:LCF131112 LMB131077:LMB131112 LVX131077:LVX131112 MFT131077:MFT131112 MPP131077:MPP131112 MZL131077:MZL131112 NJH131077:NJH131112 NTD131077:NTD131112 OCZ131077:OCZ131112 OMV131077:OMV131112 OWR131077:OWR131112 PGN131077:PGN131112 PQJ131077:PQJ131112 QAF131077:QAF131112 QKB131077:QKB131112 QTX131077:QTX131112 RDT131077:RDT131112 RNP131077:RNP131112 RXL131077:RXL131112 SHH131077:SHH131112 SRD131077:SRD131112 TAZ131077:TAZ131112 TKV131077:TKV131112 TUR131077:TUR131112 UEN131077:UEN131112 UOJ131077:UOJ131112 UYF131077:UYF131112 VIB131077:VIB131112 VRX131077:VRX131112 WBT131077:WBT131112 WLP131077:WLP131112 WVL131077:WVL131112 D196613:D196648 IZ196613:IZ196648 SV196613:SV196648 ACR196613:ACR196648 AMN196613:AMN196648 AWJ196613:AWJ196648 BGF196613:BGF196648 BQB196613:BQB196648 BZX196613:BZX196648 CJT196613:CJT196648 CTP196613:CTP196648 DDL196613:DDL196648 DNH196613:DNH196648 DXD196613:DXD196648 EGZ196613:EGZ196648 EQV196613:EQV196648 FAR196613:FAR196648 FKN196613:FKN196648 FUJ196613:FUJ196648 GEF196613:GEF196648 GOB196613:GOB196648 GXX196613:GXX196648 HHT196613:HHT196648 HRP196613:HRP196648 IBL196613:IBL196648 ILH196613:ILH196648 IVD196613:IVD196648 JEZ196613:JEZ196648 JOV196613:JOV196648 JYR196613:JYR196648 KIN196613:KIN196648 KSJ196613:KSJ196648 LCF196613:LCF196648 LMB196613:LMB196648 LVX196613:LVX196648 MFT196613:MFT196648 MPP196613:MPP196648 MZL196613:MZL196648 NJH196613:NJH196648 NTD196613:NTD196648 OCZ196613:OCZ196648 OMV196613:OMV196648 OWR196613:OWR196648 PGN196613:PGN196648 PQJ196613:PQJ196648 QAF196613:QAF196648 QKB196613:QKB196648 QTX196613:QTX196648 RDT196613:RDT196648 RNP196613:RNP196648 RXL196613:RXL196648 SHH196613:SHH196648 SRD196613:SRD196648 TAZ196613:TAZ196648 TKV196613:TKV196648 TUR196613:TUR196648 UEN196613:UEN196648 UOJ196613:UOJ196648 UYF196613:UYF196648 VIB196613:VIB196648 VRX196613:VRX196648 WBT196613:WBT196648 WLP196613:WLP196648 WVL196613:WVL196648 D262149:D262184 IZ262149:IZ262184 SV262149:SV262184 ACR262149:ACR262184 AMN262149:AMN262184 AWJ262149:AWJ262184 BGF262149:BGF262184 BQB262149:BQB262184 BZX262149:BZX262184 CJT262149:CJT262184 CTP262149:CTP262184 DDL262149:DDL262184 DNH262149:DNH262184 DXD262149:DXD262184 EGZ262149:EGZ262184 EQV262149:EQV262184 FAR262149:FAR262184 FKN262149:FKN262184 FUJ262149:FUJ262184 GEF262149:GEF262184 GOB262149:GOB262184 GXX262149:GXX262184 HHT262149:HHT262184 HRP262149:HRP262184 IBL262149:IBL262184 ILH262149:ILH262184 IVD262149:IVD262184 JEZ262149:JEZ262184 JOV262149:JOV262184 JYR262149:JYR262184 KIN262149:KIN262184 KSJ262149:KSJ262184 LCF262149:LCF262184 LMB262149:LMB262184 LVX262149:LVX262184 MFT262149:MFT262184 MPP262149:MPP262184 MZL262149:MZL262184 NJH262149:NJH262184 NTD262149:NTD262184 OCZ262149:OCZ262184 OMV262149:OMV262184 OWR262149:OWR262184 PGN262149:PGN262184 PQJ262149:PQJ262184 QAF262149:QAF262184 QKB262149:QKB262184 QTX262149:QTX262184 RDT262149:RDT262184 RNP262149:RNP262184 RXL262149:RXL262184 SHH262149:SHH262184 SRD262149:SRD262184 TAZ262149:TAZ262184 TKV262149:TKV262184 TUR262149:TUR262184 UEN262149:UEN262184 UOJ262149:UOJ262184 UYF262149:UYF262184 VIB262149:VIB262184 VRX262149:VRX262184 WBT262149:WBT262184 WLP262149:WLP262184 WVL262149:WVL262184 D327685:D327720 IZ327685:IZ327720 SV327685:SV327720 ACR327685:ACR327720 AMN327685:AMN327720 AWJ327685:AWJ327720 BGF327685:BGF327720 BQB327685:BQB327720 BZX327685:BZX327720 CJT327685:CJT327720 CTP327685:CTP327720 DDL327685:DDL327720 DNH327685:DNH327720 DXD327685:DXD327720 EGZ327685:EGZ327720 EQV327685:EQV327720 FAR327685:FAR327720 FKN327685:FKN327720 FUJ327685:FUJ327720 GEF327685:GEF327720 GOB327685:GOB327720 GXX327685:GXX327720 HHT327685:HHT327720 HRP327685:HRP327720 IBL327685:IBL327720 ILH327685:ILH327720 IVD327685:IVD327720 JEZ327685:JEZ327720 JOV327685:JOV327720 JYR327685:JYR327720 KIN327685:KIN327720 KSJ327685:KSJ327720 LCF327685:LCF327720 LMB327685:LMB327720 LVX327685:LVX327720 MFT327685:MFT327720 MPP327685:MPP327720 MZL327685:MZL327720 NJH327685:NJH327720 NTD327685:NTD327720 OCZ327685:OCZ327720 OMV327685:OMV327720 OWR327685:OWR327720 PGN327685:PGN327720 PQJ327685:PQJ327720 QAF327685:QAF327720 QKB327685:QKB327720 QTX327685:QTX327720 RDT327685:RDT327720 RNP327685:RNP327720 RXL327685:RXL327720 SHH327685:SHH327720 SRD327685:SRD327720 TAZ327685:TAZ327720 TKV327685:TKV327720 TUR327685:TUR327720 UEN327685:UEN327720 UOJ327685:UOJ327720 UYF327685:UYF327720 VIB327685:VIB327720 VRX327685:VRX327720 WBT327685:WBT327720 WLP327685:WLP327720 WVL327685:WVL327720 D393221:D393256 IZ393221:IZ393256 SV393221:SV393256 ACR393221:ACR393256 AMN393221:AMN393256 AWJ393221:AWJ393256 BGF393221:BGF393256 BQB393221:BQB393256 BZX393221:BZX393256 CJT393221:CJT393256 CTP393221:CTP393256 DDL393221:DDL393256 DNH393221:DNH393256 DXD393221:DXD393256 EGZ393221:EGZ393256 EQV393221:EQV393256 FAR393221:FAR393256 FKN393221:FKN393256 FUJ393221:FUJ393256 GEF393221:GEF393256 GOB393221:GOB393256 GXX393221:GXX393256 HHT393221:HHT393256 HRP393221:HRP393256 IBL393221:IBL393256 ILH393221:ILH393256 IVD393221:IVD393256 JEZ393221:JEZ393256 JOV393221:JOV393256 JYR393221:JYR393256 KIN393221:KIN393256 KSJ393221:KSJ393256 LCF393221:LCF393256 LMB393221:LMB393256 LVX393221:LVX393256 MFT393221:MFT393256 MPP393221:MPP393256 MZL393221:MZL393256 NJH393221:NJH393256 NTD393221:NTD393256 OCZ393221:OCZ393256 OMV393221:OMV393256 OWR393221:OWR393256 PGN393221:PGN393256 PQJ393221:PQJ393256 QAF393221:QAF393256 QKB393221:QKB393256 QTX393221:QTX393256 RDT393221:RDT393256 RNP393221:RNP393256 RXL393221:RXL393256 SHH393221:SHH393256 SRD393221:SRD393256 TAZ393221:TAZ393256 TKV393221:TKV393256 TUR393221:TUR393256 UEN393221:UEN393256 UOJ393221:UOJ393256 UYF393221:UYF393256 VIB393221:VIB393256 VRX393221:VRX393256 WBT393221:WBT393256 WLP393221:WLP393256 WVL393221:WVL393256 D458757:D458792 IZ458757:IZ458792 SV458757:SV458792 ACR458757:ACR458792 AMN458757:AMN458792 AWJ458757:AWJ458792 BGF458757:BGF458792 BQB458757:BQB458792 BZX458757:BZX458792 CJT458757:CJT458792 CTP458757:CTP458792 DDL458757:DDL458792 DNH458757:DNH458792 DXD458757:DXD458792 EGZ458757:EGZ458792 EQV458757:EQV458792 FAR458757:FAR458792 FKN458757:FKN458792 FUJ458757:FUJ458792 GEF458757:GEF458792 GOB458757:GOB458792 GXX458757:GXX458792 HHT458757:HHT458792 HRP458757:HRP458792 IBL458757:IBL458792 ILH458757:ILH458792 IVD458757:IVD458792 JEZ458757:JEZ458792 JOV458757:JOV458792 JYR458757:JYR458792 KIN458757:KIN458792 KSJ458757:KSJ458792 LCF458757:LCF458792 LMB458757:LMB458792 LVX458757:LVX458792 MFT458757:MFT458792 MPP458757:MPP458792 MZL458757:MZL458792 NJH458757:NJH458792 NTD458757:NTD458792 OCZ458757:OCZ458792 OMV458757:OMV458792 OWR458757:OWR458792 PGN458757:PGN458792 PQJ458757:PQJ458792 QAF458757:QAF458792 QKB458757:QKB458792 QTX458757:QTX458792 RDT458757:RDT458792 RNP458757:RNP458792 RXL458757:RXL458792 SHH458757:SHH458792 SRD458757:SRD458792 TAZ458757:TAZ458792 TKV458757:TKV458792 TUR458757:TUR458792 UEN458757:UEN458792 UOJ458757:UOJ458792 UYF458757:UYF458792 VIB458757:VIB458792 VRX458757:VRX458792 WBT458757:WBT458792 WLP458757:WLP458792 WVL458757:WVL458792 D524293:D524328 IZ524293:IZ524328 SV524293:SV524328 ACR524293:ACR524328 AMN524293:AMN524328 AWJ524293:AWJ524328 BGF524293:BGF524328 BQB524293:BQB524328 BZX524293:BZX524328 CJT524293:CJT524328 CTP524293:CTP524328 DDL524293:DDL524328 DNH524293:DNH524328 DXD524293:DXD524328 EGZ524293:EGZ524328 EQV524293:EQV524328 FAR524293:FAR524328 FKN524293:FKN524328 FUJ524293:FUJ524328 GEF524293:GEF524328 GOB524293:GOB524328 GXX524293:GXX524328 HHT524293:HHT524328 HRP524293:HRP524328 IBL524293:IBL524328 ILH524293:ILH524328 IVD524293:IVD524328 JEZ524293:JEZ524328 JOV524293:JOV524328 JYR524293:JYR524328 KIN524293:KIN524328 KSJ524293:KSJ524328 LCF524293:LCF524328 LMB524293:LMB524328 LVX524293:LVX524328 MFT524293:MFT524328 MPP524293:MPP524328 MZL524293:MZL524328 NJH524293:NJH524328 NTD524293:NTD524328 OCZ524293:OCZ524328 OMV524293:OMV524328 OWR524293:OWR524328 PGN524293:PGN524328 PQJ524293:PQJ524328 QAF524293:QAF524328 QKB524293:QKB524328 QTX524293:QTX524328 RDT524293:RDT524328 RNP524293:RNP524328 RXL524293:RXL524328 SHH524293:SHH524328 SRD524293:SRD524328 TAZ524293:TAZ524328 TKV524293:TKV524328 TUR524293:TUR524328 UEN524293:UEN524328 UOJ524293:UOJ524328 UYF524293:UYF524328 VIB524293:VIB524328 VRX524293:VRX524328 WBT524293:WBT524328 WLP524293:WLP524328 WVL524293:WVL524328 D589829:D589864 IZ589829:IZ589864 SV589829:SV589864 ACR589829:ACR589864 AMN589829:AMN589864 AWJ589829:AWJ589864 BGF589829:BGF589864 BQB589829:BQB589864 BZX589829:BZX589864 CJT589829:CJT589864 CTP589829:CTP589864 DDL589829:DDL589864 DNH589829:DNH589864 DXD589829:DXD589864 EGZ589829:EGZ589864 EQV589829:EQV589864 FAR589829:FAR589864 FKN589829:FKN589864 FUJ589829:FUJ589864 GEF589829:GEF589864 GOB589829:GOB589864 GXX589829:GXX589864 HHT589829:HHT589864 HRP589829:HRP589864 IBL589829:IBL589864 ILH589829:ILH589864 IVD589829:IVD589864 JEZ589829:JEZ589864 JOV589829:JOV589864 JYR589829:JYR589864 KIN589829:KIN589864 KSJ589829:KSJ589864 LCF589829:LCF589864 LMB589829:LMB589864 LVX589829:LVX589864 MFT589829:MFT589864 MPP589829:MPP589864 MZL589829:MZL589864 NJH589829:NJH589864 NTD589829:NTD589864 OCZ589829:OCZ589864 OMV589829:OMV589864 OWR589829:OWR589864 PGN589829:PGN589864 PQJ589829:PQJ589864 QAF589829:QAF589864 QKB589829:QKB589864 QTX589829:QTX589864 RDT589829:RDT589864 RNP589829:RNP589864 RXL589829:RXL589864 SHH589829:SHH589864 SRD589829:SRD589864 TAZ589829:TAZ589864 TKV589829:TKV589864 TUR589829:TUR589864 UEN589829:UEN589864 UOJ589829:UOJ589864 UYF589829:UYF589864 VIB589829:VIB589864 VRX589829:VRX589864 WBT589829:WBT589864 WLP589829:WLP589864 WVL589829:WVL589864 D655365:D655400 IZ655365:IZ655400 SV655365:SV655400 ACR655365:ACR655400 AMN655365:AMN655400 AWJ655365:AWJ655400 BGF655365:BGF655400 BQB655365:BQB655400 BZX655365:BZX655400 CJT655365:CJT655400 CTP655365:CTP655400 DDL655365:DDL655400 DNH655365:DNH655400 DXD655365:DXD655400 EGZ655365:EGZ655400 EQV655365:EQV655400 FAR655365:FAR655400 FKN655365:FKN655400 FUJ655365:FUJ655400 GEF655365:GEF655400 GOB655365:GOB655400 GXX655365:GXX655400 HHT655365:HHT655400 HRP655365:HRP655400 IBL655365:IBL655400 ILH655365:ILH655400 IVD655365:IVD655400 JEZ655365:JEZ655400 JOV655365:JOV655400 JYR655365:JYR655400 KIN655365:KIN655400 KSJ655365:KSJ655400 LCF655365:LCF655400 LMB655365:LMB655400 LVX655365:LVX655400 MFT655365:MFT655400 MPP655365:MPP655400 MZL655365:MZL655400 NJH655365:NJH655400 NTD655365:NTD655400 OCZ655365:OCZ655400 OMV655365:OMV655400 OWR655365:OWR655400 PGN655365:PGN655400 PQJ655365:PQJ655400 QAF655365:QAF655400 QKB655365:QKB655400 QTX655365:QTX655400 RDT655365:RDT655400 RNP655365:RNP655400 RXL655365:RXL655400 SHH655365:SHH655400 SRD655365:SRD655400 TAZ655365:TAZ655400 TKV655365:TKV655400 TUR655365:TUR655400 UEN655365:UEN655400 UOJ655365:UOJ655400 UYF655365:UYF655400 VIB655365:VIB655400 VRX655365:VRX655400 WBT655365:WBT655400 WLP655365:WLP655400 WVL655365:WVL655400 D720901:D720936 IZ720901:IZ720936 SV720901:SV720936 ACR720901:ACR720936 AMN720901:AMN720936 AWJ720901:AWJ720936 BGF720901:BGF720936 BQB720901:BQB720936 BZX720901:BZX720936 CJT720901:CJT720936 CTP720901:CTP720936 DDL720901:DDL720936 DNH720901:DNH720936 DXD720901:DXD720936 EGZ720901:EGZ720936 EQV720901:EQV720936 FAR720901:FAR720936 FKN720901:FKN720936 FUJ720901:FUJ720936 GEF720901:GEF720936 GOB720901:GOB720936 GXX720901:GXX720936 HHT720901:HHT720936 HRP720901:HRP720936 IBL720901:IBL720936 ILH720901:ILH720936 IVD720901:IVD720936 JEZ720901:JEZ720936 JOV720901:JOV720936 JYR720901:JYR720936 KIN720901:KIN720936 KSJ720901:KSJ720936 LCF720901:LCF720936 LMB720901:LMB720936 LVX720901:LVX720936 MFT720901:MFT720936 MPP720901:MPP720936 MZL720901:MZL720936 NJH720901:NJH720936 NTD720901:NTD720936 OCZ720901:OCZ720936 OMV720901:OMV720936 OWR720901:OWR720936 PGN720901:PGN720936 PQJ720901:PQJ720936 QAF720901:QAF720936 QKB720901:QKB720936 QTX720901:QTX720936 RDT720901:RDT720936 RNP720901:RNP720936 RXL720901:RXL720936 SHH720901:SHH720936 SRD720901:SRD720936 TAZ720901:TAZ720936 TKV720901:TKV720936 TUR720901:TUR720936 UEN720901:UEN720936 UOJ720901:UOJ720936 UYF720901:UYF720936 VIB720901:VIB720936 VRX720901:VRX720936 WBT720901:WBT720936 WLP720901:WLP720936 WVL720901:WVL720936 D786437:D786472 IZ786437:IZ786472 SV786437:SV786472 ACR786437:ACR786472 AMN786437:AMN786472 AWJ786437:AWJ786472 BGF786437:BGF786472 BQB786437:BQB786472 BZX786437:BZX786472 CJT786437:CJT786472 CTP786437:CTP786472 DDL786437:DDL786472 DNH786437:DNH786472 DXD786437:DXD786472 EGZ786437:EGZ786472 EQV786437:EQV786472 FAR786437:FAR786472 FKN786437:FKN786472 FUJ786437:FUJ786472 GEF786437:GEF786472 GOB786437:GOB786472 GXX786437:GXX786472 HHT786437:HHT786472 HRP786437:HRP786472 IBL786437:IBL786472 ILH786437:ILH786472 IVD786437:IVD786472 JEZ786437:JEZ786472 JOV786437:JOV786472 JYR786437:JYR786472 KIN786437:KIN786472 KSJ786437:KSJ786472 LCF786437:LCF786472 LMB786437:LMB786472 LVX786437:LVX786472 MFT786437:MFT786472 MPP786437:MPP786472 MZL786437:MZL786472 NJH786437:NJH786472 NTD786437:NTD786472 OCZ786437:OCZ786472 OMV786437:OMV786472 OWR786437:OWR786472 PGN786437:PGN786472 PQJ786437:PQJ786472 QAF786437:QAF786472 QKB786437:QKB786472 QTX786437:QTX786472 RDT786437:RDT786472 RNP786437:RNP786472 RXL786437:RXL786472 SHH786437:SHH786472 SRD786437:SRD786472 TAZ786437:TAZ786472 TKV786437:TKV786472 TUR786437:TUR786472 UEN786437:UEN786472 UOJ786437:UOJ786472 UYF786437:UYF786472 VIB786437:VIB786472 VRX786437:VRX786472 WBT786437:WBT786472 WLP786437:WLP786472 WVL786437:WVL786472 D851973:D852008 IZ851973:IZ852008 SV851973:SV852008 ACR851973:ACR852008 AMN851973:AMN852008 AWJ851973:AWJ852008 BGF851973:BGF852008 BQB851973:BQB852008 BZX851973:BZX852008 CJT851973:CJT852008 CTP851973:CTP852008 DDL851973:DDL852008 DNH851973:DNH852008 DXD851973:DXD852008 EGZ851973:EGZ852008 EQV851973:EQV852008 FAR851973:FAR852008 FKN851973:FKN852008 FUJ851973:FUJ852008 GEF851973:GEF852008 GOB851973:GOB852008 GXX851973:GXX852008 HHT851973:HHT852008 HRP851973:HRP852008 IBL851973:IBL852008 ILH851973:ILH852008 IVD851973:IVD852008 JEZ851973:JEZ852008 JOV851973:JOV852008 JYR851973:JYR852008 KIN851973:KIN852008 KSJ851973:KSJ852008 LCF851973:LCF852008 LMB851973:LMB852008 LVX851973:LVX852008 MFT851973:MFT852008 MPP851973:MPP852008 MZL851973:MZL852008 NJH851973:NJH852008 NTD851973:NTD852008 OCZ851973:OCZ852008 OMV851973:OMV852008 OWR851973:OWR852008 PGN851973:PGN852008 PQJ851973:PQJ852008 QAF851973:QAF852008 QKB851973:QKB852008 QTX851973:QTX852008 RDT851973:RDT852008 RNP851973:RNP852008 RXL851973:RXL852008 SHH851973:SHH852008 SRD851973:SRD852008 TAZ851973:TAZ852008 TKV851973:TKV852008 TUR851973:TUR852008 UEN851973:UEN852008 UOJ851973:UOJ852008 UYF851973:UYF852008 VIB851973:VIB852008 VRX851973:VRX852008 WBT851973:WBT852008 WLP851973:WLP852008 WVL851973:WVL852008 D917509:D917544 IZ917509:IZ917544 SV917509:SV917544 ACR917509:ACR917544 AMN917509:AMN917544 AWJ917509:AWJ917544 BGF917509:BGF917544 BQB917509:BQB917544 BZX917509:BZX917544 CJT917509:CJT917544 CTP917509:CTP917544 DDL917509:DDL917544 DNH917509:DNH917544 DXD917509:DXD917544 EGZ917509:EGZ917544 EQV917509:EQV917544 FAR917509:FAR917544 FKN917509:FKN917544 FUJ917509:FUJ917544 GEF917509:GEF917544 GOB917509:GOB917544 GXX917509:GXX917544 HHT917509:HHT917544 HRP917509:HRP917544 IBL917509:IBL917544 ILH917509:ILH917544 IVD917509:IVD917544 JEZ917509:JEZ917544 JOV917509:JOV917544 JYR917509:JYR917544 KIN917509:KIN917544 KSJ917509:KSJ917544 LCF917509:LCF917544 LMB917509:LMB917544 LVX917509:LVX917544 MFT917509:MFT917544 MPP917509:MPP917544 MZL917509:MZL917544 NJH917509:NJH917544 NTD917509:NTD917544 OCZ917509:OCZ917544 OMV917509:OMV917544 OWR917509:OWR917544 PGN917509:PGN917544 PQJ917509:PQJ917544 QAF917509:QAF917544 QKB917509:QKB917544 QTX917509:QTX917544 RDT917509:RDT917544 RNP917509:RNP917544 RXL917509:RXL917544 SHH917509:SHH917544 SRD917509:SRD917544 TAZ917509:TAZ917544 TKV917509:TKV917544 TUR917509:TUR917544 UEN917509:UEN917544 UOJ917509:UOJ917544 UYF917509:UYF917544 VIB917509:VIB917544 VRX917509:VRX917544 WBT917509:WBT917544 WLP917509:WLP917544 WVL917509:WVL917544 D983045:D983080 IZ983045:IZ983080 SV983045:SV983080 ACR983045:ACR983080 AMN983045:AMN983080 AWJ983045:AWJ983080 BGF983045:BGF983080 BQB983045:BQB983080 BZX983045:BZX983080 CJT983045:CJT983080 CTP983045:CTP983080 DDL983045:DDL983080 DNH983045:DNH983080 DXD983045:DXD983080 EGZ983045:EGZ983080 EQV983045:EQV983080 FAR983045:FAR983080 FKN983045:FKN983080 FUJ983045:FUJ983080 GEF983045:GEF983080 GOB983045:GOB983080 GXX983045:GXX983080 HHT983045:HHT983080 HRP983045:HRP983080 IBL983045:IBL983080 ILH983045:ILH983080 IVD983045:IVD983080 JEZ983045:JEZ983080 JOV983045:JOV983080 JYR983045:JYR983080 KIN983045:KIN983080 KSJ983045:KSJ983080 LCF983045:LCF983080 LMB983045:LMB983080 LVX983045:LVX983080 MFT983045:MFT983080 MPP983045:MPP983080 MZL983045:MZL983080 NJH983045:NJH983080 NTD983045:NTD983080 OCZ983045:OCZ983080 OMV983045:OMV983080 OWR983045:OWR983080 PGN983045:PGN983080 PQJ983045:PQJ983080 QAF983045:QAF983080 QKB983045:QKB983080 QTX983045:QTX983080 RDT983045:RDT983080 RNP983045:RNP983080 RXL983045:RXL983080 SHH983045:SHH983080 SRD983045:SRD983080 TAZ983045:TAZ983080 TKV983045:TKV983080 TUR983045:TUR983080 UEN983045:UEN983080 UOJ983045:UOJ983080 UYF983045:UYF983080 VIB983045:VIB983080 VRX983045:VRX983080 WBT983045:WBT983080 WLP983045:WLP983080 WVL983045:WVL983080">
      <formula1>a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tabColor theme="2" tint="-9.9978637043366805E-2"/>
    <pageSetUpPr fitToPage="1"/>
  </sheetPr>
  <dimension ref="A1:AC360"/>
  <sheetViews>
    <sheetView zoomScale="55" zoomScaleNormal="55" workbookViewId="0">
      <pane xSplit="3" ySplit="4" topLeftCell="D80" activePane="bottomRight" state="frozen"/>
      <selection pane="topRight" activeCell="D1" sqref="D1"/>
      <selection pane="bottomLeft" activeCell="A5" sqref="A5"/>
      <selection pane="bottomRight" activeCell="S243" sqref="S243"/>
    </sheetView>
  </sheetViews>
  <sheetFormatPr defaultRowHeight="15.75"/>
  <cols>
    <col min="1" max="1" width="6.42578125" style="57" customWidth="1"/>
    <col min="2" max="2" width="68.5703125" style="57" customWidth="1"/>
    <col min="3" max="3" width="14.42578125" style="300" bestFit="1" customWidth="1"/>
    <col min="4" max="4" width="32.28515625" style="300" bestFit="1" customWidth="1"/>
    <col min="5" max="5" width="0" style="57" hidden="1" customWidth="1"/>
    <col min="6" max="16" width="0" style="298" hidden="1" customWidth="1"/>
    <col min="17" max="18" width="13" style="298" customWidth="1"/>
    <col min="19" max="19" width="14.5703125" style="298" customWidth="1"/>
    <col min="20" max="20" width="13" style="298" customWidth="1"/>
    <col min="21" max="21" width="0" style="298" hidden="1" customWidth="1"/>
    <col min="22" max="22" width="83.42578125" style="299" customWidth="1"/>
    <col min="23" max="23" width="14.28515625" style="57" customWidth="1"/>
    <col min="24" max="26" width="9.140625" style="57"/>
    <col min="27" max="27" width="27.85546875" style="57" customWidth="1"/>
    <col min="28" max="28" width="8.140625" style="57" bestFit="1" customWidth="1"/>
    <col min="29" max="256" width="9.140625" style="57"/>
    <col min="257" max="257" width="6.42578125" style="57" customWidth="1"/>
    <col min="258" max="258" width="68.5703125" style="57" customWidth="1"/>
    <col min="259" max="259" width="14.42578125" style="57" bestFit="1" customWidth="1"/>
    <col min="260" max="260" width="32.28515625" style="57" bestFit="1" customWidth="1"/>
    <col min="261" max="272" width="0" style="57" hidden="1" customWidth="1"/>
    <col min="273" max="274" width="13" style="57" customWidth="1"/>
    <col min="275" max="275" width="14.5703125" style="57" customWidth="1"/>
    <col min="276" max="276" width="13" style="57" customWidth="1"/>
    <col min="277" max="277" width="0" style="57" hidden="1" customWidth="1"/>
    <col min="278" max="278" width="83.42578125" style="57" customWidth="1"/>
    <col min="279" max="282" width="9.140625" style="57"/>
    <col min="283" max="283" width="27.85546875" style="57" customWidth="1"/>
    <col min="284" max="284" width="8.140625" style="57" bestFit="1" customWidth="1"/>
    <col min="285" max="512" width="9.140625" style="57"/>
    <col min="513" max="513" width="6.42578125" style="57" customWidth="1"/>
    <col min="514" max="514" width="68.5703125" style="57" customWidth="1"/>
    <col min="515" max="515" width="14.42578125" style="57" bestFit="1" customWidth="1"/>
    <col min="516" max="516" width="32.28515625" style="57" bestFit="1" customWidth="1"/>
    <col min="517" max="528" width="0" style="57" hidden="1" customWidth="1"/>
    <col min="529" max="530" width="13" style="57" customWidth="1"/>
    <col min="531" max="531" width="14.5703125" style="57" customWidth="1"/>
    <col min="532" max="532" width="13" style="57" customWidth="1"/>
    <col min="533" max="533" width="0" style="57" hidden="1" customWidth="1"/>
    <col min="534" max="534" width="83.42578125" style="57" customWidth="1"/>
    <col min="535" max="538" width="9.140625" style="57"/>
    <col min="539" max="539" width="27.85546875" style="57" customWidth="1"/>
    <col min="540" max="540" width="8.140625" style="57" bestFit="1" customWidth="1"/>
    <col min="541" max="768" width="9.140625" style="57"/>
    <col min="769" max="769" width="6.42578125" style="57" customWidth="1"/>
    <col min="770" max="770" width="68.5703125" style="57" customWidth="1"/>
    <col min="771" max="771" width="14.42578125" style="57" bestFit="1" customWidth="1"/>
    <col min="772" max="772" width="32.28515625" style="57" bestFit="1" customWidth="1"/>
    <col min="773" max="784" width="0" style="57" hidden="1" customWidth="1"/>
    <col min="785" max="786" width="13" style="57" customWidth="1"/>
    <col min="787" max="787" width="14.5703125" style="57" customWidth="1"/>
    <col min="788" max="788" width="13" style="57" customWidth="1"/>
    <col min="789" max="789" width="0" style="57" hidden="1" customWidth="1"/>
    <col min="790" max="790" width="83.42578125" style="57" customWidth="1"/>
    <col min="791" max="794" width="9.140625" style="57"/>
    <col min="795" max="795" width="27.85546875" style="57" customWidth="1"/>
    <col min="796" max="796" width="8.140625" style="57" bestFit="1" customWidth="1"/>
    <col min="797" max="1024" width="9.140625" style="57"/>
    <col min="1025" max="1025" width="6.42578125" style="57" customWidth="1"/>
    <col min="1026" max="1026" width="68.5703125" style="57" customWidth="1"/>
    <col min="1027" max="1027" width="14.42578125" style="57" bestFit="1" customWidth="1"/>
    <col min="1028" max="1028" width="32.28515625" style="57" bestFit="1" customWidth="1"/>
    <col min="1029" max="1040" width="0" style="57" hidden="1" customWidth="1"/>
    <col min="1041" max="1042" width="13" style="57" customWidth="1"/>
    <col min="1043" max="1043" width="14.5703125" style="57" customWidth="1"/>
    <col min="1044" max="1044" width="13" style="57" customWidth="1"/>
    <col min="1045" max="1045" width="0" style="57" hidden="1" customWidth="1"/>
    <col min="1046" max="1046" width="83.42578125" style="57" customWidth="1"/>
    <col min="1047" max="1050" width="9.140625" style="57"/>
    <col min="1051" max="1051" width="27.85546875" style="57" customWidth="1"/>
    <col min="1052" max="1052" width="8.140625" style="57" bestFit="1" customWidth="1"/>
    <col min="1053" max="1280" width="9.140625" style="57"/>
    <col min="1281" max="1281" width="6.42578125" style="57" customWidth="1"/>
    <col min="1282" max="1282" width="68.5703125" style="57" customWidth="1"/>
    <col min="1283" max="1283" width="14.42578125" style="57" bestFit="1" customWidth="1"/>
    <col min="1284" max="1284" width="32.28515625" style="57" bestFit="1" customWidth="1"/>
    <col min="1285" max="1296" width="0" style="57" hidden="1" customWidth="1"/>
    <col min="1297" max="1298" width="13" style="57" customWidth="1"/>
    <col min="1299" max="1299" width="14.5703125" style="57" customWidth="1"/>
    <col min="1300" max="1300" width="13" style="57" customWidth="1"/>
    <col min="1301" max="1301" width="0" style="57" hidden="1" customWidth="1"/>
    <col min="1302" max="1302" width="83.42578125" style="57" customWidth="1"/>
    <col min="1303" max="1306" width="9.140625" style="57"/>
    <col min="1307" max="1307" width="27.85546875" style="57" customWidth="1"/>
    <col min="1308" max="1308" width="8.140625" style="57" bestFit="1" customWidth="1"/>
    <col min="1309" max="1536" width="9.140625" style="57"/>
    <col min="1537" max="1537" width="6.42578125" style="57" customWidth="1"/>
    <col min="1538" max="1538" width="68.5703125" style="57" customWidth="1"/>
    <col min="1539" max="1539" width="14.42578125" style="57" bestFit="1" customWidth="1"/>
    <col min="1540" max="1540" width="32.28515625" style="57" bestFit="1" customWidth="1"/>
    <col min="1541" max="1552" width="0" style="57" hidden="1" customWidth="1"/>
    <col min="1553" max="1554" width="13" style="57" customWidth="1"/>
    <col min="1555" max="1555" width="14.5703125" style="57" customWidth="1"/>
    <col min="1556" max="1556" width="13" style="57" customWidth="1"/>
    <col min="1557" max="1557" width="0" style="57" hidden="1" customWidth="1"/>
    <col min="1558" max="1558" width="83.42578125" style="57" customWidth="1"/>
    <col min="1559" max="1562" width="9.140625" style="57"/>
    <col min="1563" max="1563" width="27.85546875" style="57" customWidth="1"/>
    <col min="1564" max="1564" width="8.140625" style="57" bestFit="1" customWidth="1"/>
    <col min="1565" max="1792" width="9.140625" style="57"/>
    <col min="1793" max="1793" width="6.42578125" style="57" customWidth="1"/>
    <col min="1794" max="1794" width="68.5703125" style="57" customWidth="1"/>
    <col min="1795" max="1795" width="14.42578125" style="57" bestFit="1" customWidth="1"/>
    <col min="1796" max="1796" width="32.28515625" style="57" bestFit="1" customWidth="1"/>
    <col min="1797" max="1808" width="0" style="57" hidden="1" customWidth="1"/>
    <col min="1809" max="1810" width="13" style="57" customWidth="1"/>
    <col min="1811" max="1811" width="14.5703125" style="57" customWidth="1"/>
    <col min="1812" max="1812" width="13" style="57" customWidth="1"/>
    <col min="1813" max="1813" width="0" style="57" hidden="1" customWidth="1"/>
    <col min="1814" max="1814" width="83.42578125" style="57" customWidth="1"/>
    <col min="1815" max="1818" width="9.140625" style="57"/>
    <col min="1819" max="1819" width="27.85546875" style="57" customWidth="1"/>
    <col min="1820" max="1820" width="8.140625" style="57" bestFit="1" customWidth="1"/>
    <col min="1821" max="2048" width="9.140625" style="57"/>
    <col min="2049" max="2049" width="6.42578125" style="57" customWidth="1"/>
    <col min="2050" max="2050" width="68.5703125" style="57" customWidth="1"/>
    <col min="2051" max="2051" width="14.42578125" style="57" bestFit="1" customWidth="1"/>
    <col min="2052" max="2052" width="32.28515625" style="57" bestFit="1" customWidth="1"/>
    <col min="2053" max="2064" width="0" style="57" hidden="1" customWidth="1"/>
    <col min="2065" max="2066" width="13" style="57" customWidth="1"/>
    <col min="2067" max="2067" width="14.5703125" style="57" customWidth="1"/>
    <col min="2068" max="2068" width="13" style="57" customWidth="1"/>
    <col min="2069" max="2069" width="0" style="57" hidden="1" customWidth="1"/>
    <col min="2070" max="2070" width="83.42578125" style="57" customWidth="1"/>
    <col min="2071" max="2074" width="9.140625" style="57"/>
    <col min="2075" max="2075" width="27.85546875" style="57" customWidth="1"/>
    <col min="2076" max="2076" width="8.140625" style="57" bestFit="1" customWidth="1"/>
    <col min="2077" max="2304" width="9.140625" style="57"/>
    <col min="2305" max="2305" width="6.42578125" style="57" customWidth="1"/>
    <col min="2306" max="2306" width="68.5703125" style="57" customWidth="1"/>
    <col min="2307" max="2307" width="14.42578125" style="57" bestFit="1" customWidth="1"/>
    <col min="2308" max="2308" width="32.28515625" style="57" bestFit="1" customWidth="1"/>
    <col min="2309" max="2320" width="0" style="57" hidden="1" customWidth="1"/>
    <col min="2321" max="2322" width="13" style="57" customWidth="1"/>
    <col min="2323" max="2323" width="14.5703125" style="57" customWidth="1"/>
    <col min="2324" max="2324" width="13" style="57" customWidth="1"/>
    <col min="2325" max="2325" width="0" style="57" hidden="1" customWidth="1"/>
    <col min="2326" max="2326" width="83.42578125" style="57" customWidth="1"/>
    <col min="2327" max="2330" width="9.140625" style="57"/>
    <col min="2331" max="2331" width="27.85546875" style="57" customWidth="1"/>
    <col min="2332" max="2332" width="8.140625" style="57" bestFit="1" customWidth="1"/>
    <col min="2333" max="2560" width="9.140625" style="57"/>
    <col min="2561" max="2561" width="6.42578125" style="57" customWidth="1"/>
    <col min="2562" max="2562" width="68.5703125" style="57" customWidth="1"/>
    <col min="2563" max="2563" width="14.42578125" style="57" bestFit="1" customWidth="1"/>
    <col min="2564" max="2564" width="32.28515625" style="57" bestFit="1" customWidth="1"/>
    <col min="2565" max="2576" width="0" style="57" hidden="1" customWidth="1"/>
    <col min="2577" max="2578" width="13" style="57" customWidth="1"/>
    <col min="2579" max="2579" width="14.5703125" style="57" customWidth="1"/>
    <col min="2580" max="2580" width="13" style="57" customWidth="1"/>
    <col min="2581" max="2581" width="0" style="57" hidden="1" customWidth="1"/>
    <col min="2582" max="2582" width="83.42578125" style="57" customWidth="1"/>
    <col min="2583" max="2586" width="9.140625" style="57"/>
    <col min="2587" max="2587" width="27.85546875" style="57" customWidth="1"/>
    <col min="2588" max="2588" width="8.140625" style="57" bestFit="1" customWidth="1"/>
    <col min="2589" max="2816" width="9.140625" style="57"/>
    <col min="2817" max="2817" width="6.42578125" style="57" customWidth="1"/>
    <col min="2818" max="2818" width="68.5703125" style="57" customWidth="1"/>
    <col min="2819" max="2819" width="14.42578125" style="57" bestFit="1" customWidth="1"/>
    <col min="2820" max="2820" width="32.28515625" style="57" bestFit="1" customWidth="1"/>
    <col min="2821" max="2832" width="0" style="57" hidden="1" customWidth="1"/>
    <col min="2833" max="2834" width="13" style="57" customWidth="1"/>
    <col min="2835" max="2835" width="14.5703125" style="57" customWidth="1"/>
    <col min="2836" max="2836" width="13" style="57" customWidth="1"/>
    <col min="2837" max="2837" width="0" style="57" hidden="1" customWidth="1"/>
    <col min="2838" max="2838" width="83.42578125" style="57" customWidth="1"/>
    <col min="2839" max="2842" width="9.140625" style="57"/>
    <col min="2843" max="2843" width="27.85546875" style="57" customWidth="1"/>
    <col min="2844" max="2844" width="8.140625" style="57" bestFit="1" customWidth="1"/>
    <col min="2845" max="3072" width="9.140625" style="57"/>
    <col min="3073" max="3073" width="6.42578125" style="57" customWidth="1"/>
    <col min="3074" max="3074" width="68.5703125" style="57" customWidth="1"/>
    <col min="3075" max="3075" width="14.42578125" style="57" bestFit="1" customWidth="1"/>
    <col min="3076" max="3076" width="32.28515625" style="57" bestFit="1" customWidth="1"/>
    <col min="3077" max="3088" width="0" style="57" hidden="1" customWidth="1"/>
    <col min="3089" max="3090" width="13" style="57" customWidth="1"/>
    <col min="3091" max="3091" width="14.5703125" style="57" customWidth="1"/>
    <col min="3092" max="3092" width="13" style="57" customWidth="1"/>
    <col min="3093" max="3093" width="0" style="57" hidden="1" customWidth="1"/>
    <col min="3094" max="3094" width="83.42578125" style="57" customWidth="1"/>
    <col min="3095" max="3098" width="9.140625" style="57"/>
    <col min="3099" max="3099" width="27.85546875" style="57" customWidth="1"/>
    <col min="3100" max="3100" width="8.140625" style="57" bestFit="1" customWidth="1"/>
    <col min="3101" max="3328" width="9.140625" style="57"/>
    <col min="3329" max="3329" width="6.42578125" style="57" customWidth="1"/>
    <col min="3330" max="3330" width="68.5703125" style="57" customWidth="1"/>
    <col min="3331" max="3331" width="14.42578125" style="57" bestFit="1" customWidth="1"/>
    <col min="3332" max="3332" width="32.28515625" style="57" bestFit="1" customWidth="1"/>
    <col min="3333" max="3344" width="0" style="57" hidden="1" customWidth="1"/>
    <col min="3345" max="3346" width="13" style="57" customWidth="1"/>
    <col min="3347" max="3347" width="14.5703125" style="57" customWidth="1"/>
    <col min="3348" max="3348" width="13" style="57" customWidth="1"/>
    <col min="3349" max="3349" width="0" style="57" hidden="1" customWidth="1"/>
    <col min="3350" max="3350" width="83.42578125" style="57" customWidth="1"/>
    <col min="3351" max="3354" width="9.140625" style="57"/>
    <col min="3355" max="3355" width="27.85546875" style="57" customWidth="1"/>
    <col min="3356" max="3356" width="8.140625" style="57" bestFit="1" customWidth="1"/>
    <col min="3357" max="3584" width="9.140625" style="57"/>
    <col min="3585" max="3585" width="6.42578125" style="57" customWidth="1"/>
    <col min="3586" max="3586" width="68.5703125" style="57" customWidth="1"/>
    <col min="3587" max="3587" width="14.42578125" style="57" bestFit="1" customWidth="1"/>
    <col min="3588" max="3588" width="32.28515625" style="57" bestFit="1" customWidth="1"/>
    <col min="3589" max="3600" width="0" style="57" hidden="1" customWidth="1"/>
    <col min="3601" max="3602" width="13" style="57" customWidth="1"/>
    <col min="3603" max="3603" width="14.5703125" style="57" customWidth="1"/>
    <col min="3604" max="3604" width="13" style="57" customWidth="1"/>
    <col min="3605" max="3605" width="0" style="57" hidden="1" customWidth="1"/>
    <col min="3606" max="3606" width="83.42578125" style="57" customWidth="1"/>
    <col min="3607" max="3610" width="9.140625" style="57"/>
    <col min="3611" max="3611" width="27.85546875" style="57" customWidth="1"/>
    <col min="3612" max="3612" width="8.140625" style="57" bestFit="1" customWidth="1"/>
    <col min="3613" max="3840" width="9.140625" style="57"/>
    <col min="3841" max="3841" width="6.42578125" style="57" customWidth="1"/>
    <col min="3842" max="3842" width="68.5703125" style="57" customWidth="1"/>
    <col min="3843" max="3843" width="14.42578125" style="57" bestFit="1" customWidth="1"/>
    <col min="3844" max="3844" width="32.28515625" style="57" bestFit="1" customWidth="1"/>
    <col min="3845" max="3856" width="0" style="57" hidden="1" customWidth="1"/>
    <col min="3857" max="3858" width="13" style="57" customWidth="1"/>
    <col min="3859" max="3859" width="14.5703125" style="57" customWidth="1"/>
    <col min="3860" max="3860" width="13" style="57" customWidth="1"/>
    <col min="3861" max="3861" width="0" style="57" hidden="1" customWidth="1"/>
    <col min="3862" max="3862" width="83.42578125" style="57" customWidth="1"/>
    <col min="3863" max="3866" width="9.140625" style="57"/>
    <col min="3867" max="3867" width="27.85546875" style="57" customWidth="1"/>
    <col min="3868" max="3868" width="8.140625" style="57" bestFit="1" customWidth="1"/>
    <col min="3869" max="4096" width="9.140625" style="57"/>
    <col min="4097" max="4097" width="6.42578125" style="57" customWidth="1"/>
    <col min="4098" max="4098" width="68.5703125" style="57" customWidth="1"/>
    <col min="4099" max="4099" width="14.42578125" style="57" bestFit="1" customWidth="1"/>
    <col min="4100" max="4100" width="32.28515625" style="57" bestFit="1" customWidth="1"/>
    <col min="4101" max="4112" width="0" style="57" hidden="1" customWidth="1"/>
    <col min="4113" max="4114" width="13" style="57" customWidth="1"/>
    <col min="4115" max="4115" width="14.5703125" style="57" customWidth="1"/>
    <col min="4116" max="4116" width="13" style="57" customWidth="1"/>
    <col min="4117" max="4117" width="0" style="57" hidden="1" customWidth="1"/>
    <col min="4118" max="4118" width="83.42578125" style="57" customWidth="1"/>
    <col min="4119" max="4122" width="9.140625" style="57"/>
    <col min="4123" max="4123" width="27.85546875" style="57" customWidth="1"/>
    <col min="4124" max="4124" width="8.140625" style="57" bestFit="1" customWidth="1"/>
    <col min="4125" max="4352" width="9.140625" style="57"/>
    <col min="4353" max="4353" width="6.42578125" style="57" customWidth="1"/>
    <col min="4354" max="4354" width="68.5703125" style="57" customWidth="1"/>
    <col min="4355" max="4355" width="14.42578125" style="57" bestFit="1" customWidth="1"/>
    <col min="4356" max="4356" width="32.28515625" style="57" bestFit="1" customWidth="1"/>
    <col min="4357" max="4368" width="0" style="57" hidden="1" customWidth="1"/>
    <col min="4369" max="4370" width="13" style="57" customWidth="1"/>
    <col min="4371" max="4371" width="14.5703125" style="57" customWidth="1"/>
    <col min="4372" max="4372" width="13" style="57" customWidth="1"/>
    <col min="4373" max="4373" width="0" style="57" hidden="1" customWidth="1"/>
    <col min="4374" max="4374" width="83.42578125" style="57" customWidth="1"/>
    <col min="4375" max="4378" width="9.140625" style="57"/>
    <col min="4379" max="4379" width="27.85546875" style="57" customWidth="1"/>
    <col min="4380" max="4380" width="8.140625" style="57" bestFit="1" customWidth="1"/>
    <col min="4381" max="4608" width="9.140625" style="57"/>
    <col min="4609" max="4609" width="6.42578125" style="57" customWidth="1"/>
    <col min="4610" max="4610" width="68.5703125" style="57" customWidth="1"/>
    <col min="4611" max="4611" width="14.42578125" style="57" bestFit="1" customWidth="1"/>
    <col min="4612" max="4612" width="32.28515625" style="57" bestFit="1" customWidth="1"/>
    <col min="4613" max="4624" width="0" style="57" hidden="1" customWidth="1"/>
    <col min="4625" max="4626" width="13" style="57" customWidth="1"/>
    <col min="4627" max="4627" width="14.5703125" style="57" customWidth="1"/>
    <col min="4628" max="4628" width="13" style="57" customWidth="1"/>
    <col min="4629" max="4629" width="0" style="57" hidden="1" customWidth="1"/>
    <col min="4630" max="4630" width="83.42578125" style="57" customWidth="1"/>
    <col min="4631" max="4634" width="9.140625" style="57"/>
    <col min="4635" max="4635" width="27.85546875" style="57" customWidth="1"/>
    <col min="4636" max="4636" width="8.140625" style="57" bestFit="1" customWidth="1"/>
    <col min="4637" max="4864" width="9.140625" style="57"/>
    <col min="4865" max="4865" width="6.42578125" style="57" customWidth="1"/>
    <col min="4866" max="4866" width="68.5703125" style="57" customWidth="1"/>
    <col min="4867" max="4867" width="14.42578125" style="57" bestFit="1" customWidth="1"/>
    <col min="4868" max="4868" width="32.28515625" style="57" bestFit="1" customWidth="1"/>
    <col min="4869" max="4880" width="0" style="57" hidden="1" customWidth="1"/>
    <col min="4881" max="4882" width="13" style="57" customWidth="1"/>
    <col min="4883" max="4883" width="14.5703125" style="57" customWidth="1"/>
    <col min="4884" max="4884" width="13" style="57" customWidth="1"/>
    <col min="4885" max="4885" width="0" style="57" hidden="1" customWidth="1"/>
    <col min="4886" max="4886" width="83.42578125" style="57" customWidth="1"/>
    <col min="4887" max="4890" width="9.140625" style="57"/>
    <col min="4891" max="4891" width="27.85546875" style="57" customWidth="1"/>
    <col min="4892" max="4892" width="8.140625" style="57" bestFit="1" customWidth="1"/>
    <col min="4893" max="5120" width="9.140625" style="57"/>
    <col min="5121" max="5121" width="6.42578125" style="57" customWidth="1"/>
    <col min="5122" max="5122" width="68.5703125" style="57" customWidth="1"/>
    <col min="5123" max="5123" width="14.42578125" style="57" bestFit="1" customWidth="1"/>
    <col min="5124" max="5124" width="32.28515625" style="57" bestFit="1" customWidth="1"/>
    <col min="5125" max="5136" width="0" style="57" hidden="1" customWidth="1"/>
    <col min="5137" max="5138" width="13" style="57" customWidth="1"/>
    <col min="5139" max="5139" width="14.5703125" style="57" customWidth="1"/>
    <col min="5140" max="5140" width="13" style="57" customWidth="1"/>
    <col min="5141" max="5141" width="0" style="57" hidden="1" customWidth="1"/>
    <col min="5142" max="5142" width="83.42578125" style="57" customWidth="1"/>
    <col min="5143" max="5146" width="9.140625" style="57"/>
    <col min="5147" max="5147" width="27.85546875" style="57" customWidth="1"/>
    <col min="5148" max="5148" width="8.140625" style="57" bestFit="1" customWidth="1"/>
    <col min="5149" max="5376" width="9.140625" style="57"/>
    <col min="5377" max="5377" width="6.42578125" style="57" customWidth="1"/>
    <col min="5378" max="5378" width="68.5703125" style="57" customWidth="1"/>
    <col min="5379" max="5379" width="14.42578125" style="57" bestFit="1" customWidth="1"/>
    <col min="5380" max="5380" width="32.28515625" style="57" bestFit="1" customWidth="1"/>
    <col min="5381" max="5392" width="0" style="57" hidden="1" customWidth="1"/>
    <col min="5393" max="5394" width="13" style="57" customWidth="1"/>
    <col min="5395" max="5395" width="14.5703125" style="57" customWidth="1"/>
    <col min="5396" max="5396" width="13" style="57" customWidth="1"/>
    <col min="5397" max="5397" width="0" style="57" hidden="1" customWidth="1"/>
    <col min="5398" max="5398" width="83.42578125" style="57" customWidth="1"/>
    <col min="5399" max="5402" width="9.140625" style="57"/>
    <col min="5403" max="5403" width="27.85546875" style="57" customWidth="1"/>
    <col min="5404" max="5404" width="8.140625" style="57" bestFit="1" customWidth="1"/>
    <col min="5405" max="5632" width="9.140625" style="57"/>
    <col min="5633" max="5633" width="6.42578125" style="57" customWidth="1"/>
    <col min="5634" max="5634" width="68.5703125" style="57" customWidth="1"/>
    <col min="5635" max="5635" width="14.42578125" style="57" bestFit="1" customWidth="1"/>
    <col min="5636" max="5636" width="32.28515625" style="57" bestFit="1" customWidth="1"/>
    <col min="5637" max="5648" width="0" style="57" hidden="1" customWidth="1"/>
    <col min="5649" max="5650" width="13" style="57" customWidth="1"/>
    <col min="5651" max="5651" width="14.5703125" style="57" customWidth="1"/>
    <col min="5652" max="5652" width="13" style="57" customWidth="1"/>
    <col min="5653" max="5653" width="0" style="57" hidden="1" customWidth="1"/>
    <col min="5654" max="5654" width="83.42578125" style="57" customWidth="1"/>
    <col min="5655" max="5658" width="9.140625" style="57"/>
    <col min="5659" max="5659" width="27.85546875" style="57" customWidth="1"/>
    <col min="5660" max="5660" width="8.140625" style="57" bestFit="1" customWidth="1"/>
    <col min="5661" max="5888" width="9.140625" style="57"/>
    <col min="5889" max="5889" width="6.42578125" style="57" customWidth="1"/>
    <col min="5890" max="5890" width="68.5703125" style="57" customWidth="1"/>
    <col min="5891" max="5891" width="14.42578125" style="57" bestFit="1" customWidth="1"/>
    <col min="5892" max="5892" width="32.28515625" style="57" bestFit="1" customWidth="1"/>
    <col min="5893" max="5904" width="0" style="57" hidden="1" customWidth="1"/>
    <col min="5905" max="5906" width="13" style="57" customWidth="1"/>
    <col min="5907" max="5907" width="14.5703125" style="57" customWidth="1"/>
    <col min="5908" max="5908" width="13" style="57" customWidth="1"/>
    <col min="5909" max="5909" width="0" style="57" hidden="1" customWidth="1"/>
    <col min="5910" max="5910" width="83.42578125" style="57" customWidth="1"/>
    <col min="5911" max="5914" width="9.140625" style="57"/>
    <col min="5915" max="5915" width="27.85546875" style="57" customWidth="1"/>
    <col min="5916" max="5916" width="8.140625" style="57" bestFit="1" customWidth="1"/>
    <col min="5917" max="6144" width="9.140625" style="57"/>
    <col min="6145" max="6145" width="6.42578125" style="57" customWidth="1"/>
    <col min="6146" max="6146" width="68.5703125" style="57" customWidth="1"/>
    <col min="6147" max="6147" width="14.42578125" style="57" bestFit="1" customWidth="1"/>
    <col min="6148" max="6148" width="32.28515625" style="57" bestFit="1" customWidth="1"/>
    <col min="6149" max="6160" width="0" style="57" hidden="1" customWidth="1"/>
    <col min="6161" max="6162" width="13" style="57" customWidth="1"/>
    <col min="6163" max="6163" width="14.5703125" style="57" customWidth="1"/>
    <col min="6164" max="6164" width="13" style="57" customWidth="1"/>
    <col min="6165" max="6165" width="0" style="57" hidden="1" customWidth="1"/>
    <col min="6166" max="6166" width="83.42578125" style="57" customWidth="1"/>
    <col min="6167" max="6170" width="9.140625" style="57"/>
    <col min="6171" max="6171" width="27.85546875" style="57" customWidth="1"/>
    <col min="6172" max="6172" width="8.140625" style="57" bestFit="1" customWidth="1"/>
    <col min="6173" max="6400" width="9.140625" style="57"/>
    <col min="6401" max="6401" width="6.42578125" style="57" customWidth="1"/>
    <col min="6402" max="6402" width="68.5703125" style="57" customWidth="1"/>
    <col min="6403" max="6403" width="14.42578125" style="57" bestFit="1" customWidth="1"/>
    <col min="6404" max="6404" width="32.28515625" style="57" bestFit="1" customWidth="1"/>
    <col min="6405" max="6416" width="0" style="57" hidden="1" customWidth="1"/>
    <col min="6417" max="6418" width="13" style="57" customWidth="1"/>
    <col min="6419" max="6419" width="14.5703125" style="57" customWidth="1"/>
    <col min="6420" max="6420" width="13" style="57" customWidth="1"/>
    <col min="6421" max="6421" width="0" style="57" hidden="1" customWidth="1"/>
    <col min="6422" max="6422" width="83.42578125" style="57" customWidth="1"/>
    <col min="6423" max="6426" width="9.140625" style="57"/>
    <col min="6427" max="6427" width="27.85546875" style="57" customWidth="1"/>
    <col min="6428" max="6428" width="8.140625" style="57" bestFit="1" customWidth="1"/>
    <col min="6429" max="6656" width="9.140625" style="57"/>
    <col min="6657" max="6657" width="6.42578125" style="57" customWidth="1"/>
    <col min="6658" max="6658" width="68.5703125" style="57" customWidth="1"/>
    <col min="6659" max="6659" width="14.42578125" style="57" bestFit="1" customWidth="1"/>
    <col min="6660" max="6660" width="32.28515625" style="57" bestFit="1" customWidth="1"/>
    <col min="6661" max="6672" width="0" style="57" hidden="1" customWidth="1"/>
    <col min="6673" max="6674" width="13" style="57" customWidth="1"/>
    <col min="6675" max="6675" width="14.5703125" style="57" customWidth="1"/>
    <col min="6676" max="6676" width="13" style="57" customWidth="1"/>
    <col min="6677" max="6677" width="0" style="57" hidden="1" customWidth="1"/>
    <col min="6678" max="6678" width="83.42578125" style="57" customWidth="1"/>
    <col min="6679" max="6682" width="9.140625" style="57"/>
    <col min="6683" max="6683" width="27.85546875" style="57" customWidth="1"/>
    <col min="6684" max="6684" width="8.140625" style="57" bestFit="1" customWidth="1"/>
    <col min="6685" max="6912" width="9.140625" style="57"/>
    <col min="6913" max="6913" width="6.42578125" style="57" customWidth="1"/>
    <col min="6914" max="6914" width="68.5703125" style="57" customWidth="1"/>
    <col min="6915" max="6915" width="14.42578125" style="57" bestFit="1" customWidth="1"/>
    <col min="6916" max="6916" width="32.28515625" style="57" bestFit="1" customWidth="1"/>
    <col min="6917" max="6928" width="0" style="57" hidden="1" customWidth="1"/>
    <col min="6929" max="6930" width="13" style="57" customWidth="1"/>
    <col min="6931" max="6931" width="14.5703125" style="57" customWidth="1"/>
    <col min="6932" max="6932" width="13" style="57" customWidth="1"/>
    <col min="6933" max="6933" width="0" style="57" hidden="1" customWidth="1"/>
    <col min="6934" max="6934" width="83.42578125" style="57" customWidth="1"/>
    <col min="6935" max="6938" width="9.140625" style="57"/>
    <col min="6939" max="6939" width="27.85546875" style="57" customWidth="1"/>
    <col min="6940" max="6940" width="8.140625" style="57" bestFit="1" customWidth="1"/>
    <col min="6941" max="7168" width="9.140625" style="57"/>
    <col min="7169" max="7169" width="6.42578125" style="57" customWidth="1"/>
    <col min="7170" max="7170" width="68.5703125" style="57" customWidth="1"/>
    <col min="7171" max="7171" width="14.42578125" style="57" bestFit="1" customWidth="1"/>
    <col min="7172" max="7172" width="32.28515625" style="57" bestFit="1" customWidth="1"/>
    <col min="7173" max="7184" width="0" style="57" hidden="1" customWidth="1"/>
    <col min="7185" max="7186" width="13" style="57" customWidth="1"/>
    <col min="7187" max="7187" width="14.5703125" style="57" customWidth="1"/>
    <col min="7188" max="7188" width="13" style="57" customWidth="1"/>
    <col min="7189" max="7189" width="0" style="57" hidden="1" customWidth="1"/>
    <col min="7190" max="7190" width="83.42578125" style="57" customWidth="1"/>
    <col min="7191" max="7194" width="9.140625" style="57"/>
    <col min="7195" max="7195" width="27.85546875" style="57" customWidth="1"/>
    <col min="7196" max="7196" width="8.140625" style="57" bestFit="1" customWidth="1"/>
    <col min="7197" max="7424" width="9.140625" style="57"/>
    <col min="7425" max="7425" width="6.42578125" style="57" customWidth="1"/>
    <col min="7426" max="7426" width="68.5703125" style="57" customWidth="1"/>
    <col min="7427" max="7427" width="14.42578125" style="57" bestFit="1" customWidth="1"/>
    <col min="7428" max="7428" width="32.28515625" style="57" bestFit="1" customWidth="1"/>
    <col min="7429" max="7440" width="0" style="57" hidden="1" customWidth="1"/>
    <col min="7441" max="7442" width="13" style="57" customWidth="1"/>
    <col min="7443" max="7443" width="14.5703125" style="57" customWidth="1"/>
    <col min="7444" max="7444" width="13" style="57" customWidth="1"/>
    <col min="7445" max="7445" width="0" style="57" hidden="1" customWidth="1"/>
    <col min="7446" max="7446" width="83.42578125" style="57" customWidth="1"/>
    <col min="7447" max="7450" width="9.140625" style="57"/>
    <col min="7451" max="7451" width="27.85546875" style="57" customWidth="1"/>
    <col min="7452" max="7452" width="8.140625" style="57" bestFit="1" customWidth="1"/>
    <col min="7453" max="7680" width="9.140625" style="57"/>
    <col min="7681" max="7681" width="6.42578125" style="57" customWidth="1"/>
    <col min="7682" max="7682" width="68.5703125" style="57" customWidth="1"/>
    <col min="7683" max="7683" width="14.42578125" style="57" bestFit="1" customWidth="1"/>
    <col min="7684" max="7684" width="32.28515625" style="57" bestFit="1" customWidth="1"/>
    <col min="7685" max="7696" width="0" style="57" hidden="1" customWidth="1"/>
    <col min="7697" max="7698" width="13" style="57" customWidth="1"/>
    <col min="7699" max="7699" width="14.5703125" style="57" customWidth="1"/>
    <col min="7700" max="7700" width="13" style="57" customWidth="1"/>
    <col min="7701" max="7701" width="0" style="57" hidden="1" customWidth="1"/>
    <col min="7702" max="7702" width="83.42578125" style="57" customWidth="1"/>
    <col min="7703" max="7706" width="9.140625" style="57"/>
    <col min="7707" max="7707" width="27.85546875" style="57" customWidth="1"/>
    <col min="7708" max="7708" width="8.140625" style="57" bestFit="1" customWidth="1"/>
    <col min="7709" max="7936" width="9.140625" style="57"/>
    <col min="7937" max="7937" width="6.42578125" style="57" customWidth="1"/>
    <col min="7938" max="7938" width="68.5703125" style="57" customWidth="1"/>
    <col min="7939" max="7939" width="14.42578125" style="57" bestFit="1" customWidth="1"/>
    <col min="7940" max="7940" width="32.28515625" style="57" bestFit="1" customWidth="1"/>
    <col min="7941" max="7952" width="0" style="57" hidden="1" customWidth="1"/>
    <col min="7953" max="7954" width="13" style="57" customWidth="1"/>
    <col min="7955" max="7955" width="14.5703125" style="57" customWidth="1"/>
    <col min="7956" max="7956" width="13" style="57" customWidth="1"/>
    <col min="7957" max="7957" width="0" style="57" hidden="1" customWidth="1"/>
    <col min="7958" max="7958" width="83.42578125" style="57" customWidth="1"/>
    <col min="7959" max="7962" width="9.140625" style="57"/>
    <col min="7963" max="7963" width="27.85546875" style="57" customWidth="1"/>
    <col min="7964" max="7964" width="8.140625" style="57" bestFit="1" customWidth="1"/>
    <col min="7965" max="8192" width="9.140625" style="57"/>
    <col min="8193" max="8193" width="6.42578125" style="57" customWidth="1"/>
    <col min="8194" max="8194" width="68.5703125" style="57" customWidth="1"/>
    <col min="8195" max="8195" width="14.42578125" style="57" bestFit="1" customWidth="1"/>
    <col min="8196" max="8196" width="32.28515625" style="57" bestFit="1" customWidth="1"/>
    <col min="8197" max="8208" width="0" style="57" hidden="1" customWidth="1"/>
    <col min="8209" max="8210" width="13" style="57" customWidth="1"/>
    <col min="8211" max="8211" width="14.5703125" style="57" customWidth="1"/>
    <col min="8212" max="8212" width="13" style="57" customWidth="1"/>
    <col min="8213" max="8213" width="0" style="57" hidden="1" customWidth="1"/>
    <col min="8214" max="8214" width="83.42578125" style="57" customWidth="1"/>
    <col min="8215" max="8218" width="9.140625" style="57"/>
    <col min="8219" max="8219" width="27.85546875" style="57" customWidth="1"/>
    <col min="8220" max="8220" width="8.140625" style="57" bestFit="1" customWidth="1"/>
    <col min="8221" max="8448" width="9.140625" style="57"/>
    <col min="8449" max="8449" width="6.42578125" style="57" customWidth="1"/>
    <col min="8450" max="8450" width="68.5703125" style="57" customWidth="1"/>
    <col min="8451" max="8451" width="14.42578125" style="57" bestFit="1" customWidth="1"/>
    <col min="8452" max="8452" width="32.28515625" style="57" bestFit="1" customWidth="1"/>
    <col min="8453" max="8464" width="0" style="57" hidden="1" customWidth="1"/>
    <col min="8465" max="8466" width="13" style="57" customWidth="1"/>
    <col min="8467" max="8467" width="14.5703125" style="57" customWidth="1"/>
    <col min="8468" max="8468" width="13" style="57" customWidth="1"/>
    <col min="8469" max="8469" width="0" style="57" hidden="1" customWidth="1"/>
    <col min="8470" max="8470" width="83.42578125" style="57" customWidth="1"/>
    <col min="8471" max="8474" width="9.140625" style="57"/>
    <col min="8475" max="8475" width="27.85546875" style="57" customWidth="1"/>
    <col min="8476" max="8476" width="8.140625" style="57" bestFit="1" customWidth="1"/>
    <col min="8477" max="8704" width="9.140625" style="57"/>
    <col min="8705" max="8705" width="6.42578125" style="57" customWidth="1"/>
    <col min="8706" max="8706" width="68.5703125" style="57" customWidth="1"/>
    <col min="8707" max="8707" width="14.42578125" style="57" bestFit="1" customWidth="1"/>
    <col min="8708" max="8708" width="32.28515625" style="57" bestFit="1" customWidth="1"/>
    <col min="8709" max="8720" width="0" style="57" hidden="1" customWidth="1"/>
    <col min="8721" max="8722" width="13" style="57" customWidth="1"/>
    <col min="8723" max="8723" width="14.5703125" style="57" customWidth="1"/>
    <col min="8724" max="8724" width="13" style="57" customWidth="1"/>
    <col min="8725" max="8725" width="0" style="57" hidden="1" customWidth="1"/>
    <col min="8726" max="8726" width="83.42578125" style="57" customWidth="1"/>
    <col min="8727" max="8730" width="9.140625" style="57"/>
    <col min="8731" max="8731" width="27.85546875" style="57" customWidth="1"/>
    <col min="8732" max="8732" width="8.140625" style="57" bestFit="1" customWidth="1"/>
    <col min="8733" max="8960" width="9.140625" style="57"/>
    <col min="8961" max="8961" width="6.42578125" style="57" customWidth="1"/>
    <col min="8962" max="8962" width="68.5703125" style="57" customWidth="1"/>
    <col min="8963" max="8963" width="14.42578125" style="57" bestFit="1" customWidth="1"/>
    <col min="8964" max="8964" width="32.28515625" style="57" bestFit="1" customWidth="1"/>
    <col min="8965" max="8976" width="0" style="57" hidden="1" customWidth="1"/>
    <col min="8977" max="8978" width="13" style="57" customWidth="1"/>
    <col min="8979" max="8979" width="14.5703125" style="57" customWidth="1"/>
    <col min="8980" max="8980" width="13" style="57" customWidth="1"/>
    <col min="8981" max="8981" width="0" style="57" hidden="1" customWidth="1"/>
    <col min="8982" max="8982" width="83.42578125" style="57" customWidth="1"/>
    <col min="8983" max="8986" width="9.140625" style="57"/>
    <col min="8987" max="8987" width="27.85546875" style="57" customWidth="1"/>
    <col min="8988" max="8988" width="8.140625" style="57" bestFit="1" customWidth="1"/>
    <col min="8989" max="9216" width="9.140625" style="57"/>
    <col min="9217" max="9217" width="6.42578125" style="57" customWidth="1"/>
    <col min="9218" max="9218" width="68.5703125" style="57" customWidth="1"/>
    <col min="9219" max="9219" width="14.42578125" style="57" bestFit="1" customWidth="1"/>
    <col min="9220" max="9220" width="32.28515625" style="57" bestFit="1" customWidth="1"/>
    <col min="9221" max="9232" width="0" style="57" hidden="1" customWidth="1"/>
    <col min="9233" max="9234" width="13" style="57" customWidth="1"/>
    <col min="9235" max="9235" width="14.5703125" style="57" customWidth="1"/>
    <col min="9236" max="9236" width="13" style="57" customWidth="1"/>
    <col min="9237" max="9237" width="0" style="57" hidden="1" customWidth="1"/>
    <col min="9238" max="9238" width="83.42578125" style="57" customWidth="1"/>
    <col min="9239" max="9242" width="9.140625" style="57"/>
    <col min="9243" max="9243" width="27.85546875" style="57" customWidth="1"/>
    <col min="9244" max="9244" width="8.140625" style="57" bestFit="1" customWidth="1"/>
    <col min="9245" max="9472" width="9.140625" style="57"/>
    <col min="9473" max="9473" width="6.42578125" style="57" customWidth="1"/>
    <col min="9474" max="9474" width="68.5703125" style="57" customWidth="1"/>
    <col min="9475" max="9475" width="14.42578125" style="57" bestFit="1" customWidth="1"/>
    <col min="9476" max="9476" width="32.28515625" style="57" bestFit="1" customWidth="1"/>
    <col min="9477" max="9488" width="0" style="57" hidden="1" customWidth="1"/>
    <col min="9489" max="9490" width="13" style="57" customWidth="1"/>
    <col min="9491" max="9491" width="14.5703125" style="57" customWidth="1"/>
    <col min="9492" max="9492" width="13" style="57" customWidth="1"/>
    <col min="9493" max="9493" width="0" style="57" hidden="1" customWidth="1"/>
    <col min="9494" max="9494" width="83.42578125" style="57" customWidth="1"/>
    <col min="9495" max="9498" width="9.140625" style="57"/>
    <col min="9499" max="9499" width="27.85546875" style="57" customWidth="1"/>
    <col min="9500" max="9500" width="8.140625" style="57" bestFit="1" customWidth="1"/>
    <col min="9501" max="9728" width="9.140625" style="57"/>
    <col min="9729" max="9729" width="6.42578125" style="57" customWidth="1"/>
    <col min="9730" max="9730" width="68.5703125" style="57" customWidth="1"/>
    <col min="9731" max="9731" width="14.42578125" style="57" bestFit="1" customWidth="1"/>
    <col min="9732" max="9732" width="32.28515625" style="57" bestFit="1" customWidth="1"/>
    <col min="9733" max="9744" width="0" style="57" hidden="1" customWidth="1"/>
    <col min="9745" max="9746" width="13" style="57" customWidth="1"/>
    <col min="9747" max="9747" width="14.5703125" style="57" customWidth="1"/>
    <col min="9748" max="9748" width="13" style="57" customWidth="1"/>
    <col min="9749" max="9749" width="0" style="57" hidden="1" customWidth="1"/>
    <col min="9750" max="9750" width="83.42578125" style="57" customWidth="1"/>
    <col min="9751" max="9754" width="9.140625" style="57"/>
    <col min="9755" max="9755" width="27.85546875" style="57" customWidth="1"/>
    <col min="9756" max="9756" width="8.140625" style="57" bestFit="1" customWidth="1"/>
    <col min="9757" max="9984" width="9.140625" style="57"/>
    <col min="9985" max="9985" width="6.42578125" style="57" customWidth="1"/>
    <col min="9986" max="9986" width="68.5703125" style="57" customWidth="1"/>
    <col min="9987" max="9987" width="14.42578125" style="57" bestFit="1" customWidth="1"/>
    <col min="9988" max="9988" width="32.28515625" style="57" bestFit="1" customWidth="1"/>
    <col min="9989" max="10000" width="0" style="57" hidden="1" customWidth="1"/>
    <col min="10001" max="10002" width="13" style="57" customWidth="1"/>
    <col min="10003" max="10003" width="14.5703125" style="57" customWidth="1"/>
    <col min="10004" max="10004" width="13" style="57" customWidth="1"/>
    <col min="10005" max="10005" width="0" style="57" hidden="1" customWidth="1"/>
    <col min="10006" max="10006" width="83.42578125" style="57" customWidth="1"/>
    <col min="10007" max="10010" width="9.140625" style="57"/>
    <col min="10011" max="10011" width="27.85546875" style="57" customWidth="1"/>
    <col min="10012" max="10012" width="8.140625" style="57" bestFit="1" customWidth="1"/>
    <col min="10013" max="10240" width="9.140625" style="57"/>
    <col min="10241" max="10241" width="6.42578125" style="57" customWidth="1"/>
    <col min="10242" max="10242" width="68.5703125" style="57" customWidth="1"/>
    <col min="10243" max="10243" width="14.42578125" style="57" bestFit="1" customWidth="1"/>
    <col min="10244" max="10244" width="32.28515625" style="57" bestFit="1" customWidth="1"/>
    <col min="10245" max="10256" width="0" style="57" hidden="1" customWidth="1"/>
    <col min="10257" max="10258" width="13" style="57" customWidth="1"/>
    <col min="10259" max="10259" width="14.5703125" style="57" customWidth="1"/>
    <col min="10260" max="10260" width="13" style="57" customWidth="1"/>
    <col min="10261" max="10261" width="0" style="57" hidden="1" customWidth="1"/>
    <col min="10262" max="10262" width="83.42578125" style="57" customWidth="1"/>
    <col min="10263" max="10266" width="9.140625" style="57"/>
    <col min="10267" max="10267" width="27.85546875" style="57" customWidth="1"/>
    <col min="10268" max="10268" width="8.140625" style="57" bestFit="1" customWidth="1"/>
    <col min="10269" max="10496" width="9.140625" style="57"/>
    <col min="10497" max="10497" width="6.42578125" style="57" customWidth="1"/>
    <col min="10498" max="10498" width="68.5703125" style="57" customWidth="1"/>
    <col min="10499" max="10499" width="14.42578125" style="57" bestFit="1" customWidth="1"/>
    <col min="10500" max="10500" width="32.28515625" style="57" bestFit="1" customWidth="1"/>
    <col min="10501" max="10512" width="0" style="57" hidden="1" customWidth="1"/>
    <col min="10513" max="10514" width="13" style="57" customWidth="1"/>
    <col min="10515" max="10515" width="14.5703125" style="57" customWidth="1"/>
    <col min="10516" max="10516" width="13" style="57" customWidth="1"/>
    <col min="10517" max="10517" width="0" style="57" hidden="1" customWidth="1"/>
    <col min="10518" max="10518" width="83.42578125" style="57" customWidth="1"/>
    <col min="10519" max="10522" width="9.140625" style="57"/>
    <col min="10523" max="10523" width="27.85546875" style="57" customWidth="1"/>
    <col min="10524" max="10524" width="8.140625" style="57" bestFit="1" customWidth="1"/>
    <col min="10525" max="10752" width="9.140625" style="57"/>
    <col min="10753" max="10753" width="6.42578125" style="57" customWidth="1"/>
    <col min="10754" max="10754" width="68.5703125" style="57" customWidth="1"/>
    <col min="10755" max="10755" width="14.42578125" style="57" bestFit="1" customWidth="1"/>
    <col min="10756" max="10756" width="32.28515625" style="57" bestFit="1" customWidth="1"/>
    <col min="10757" max="10768" width="0" style="57" hidden="1" customWidth="1"/>
    <col min="10769" max="10770" width="13" style="57" customWidth="1"/>
    <col min="10771" max="10771" width="14.5703125" style="57" customWidth="1"/>
    <col min="10772" max="10772" width="13" style="57" customWidth="1"/>
    <col min="10773" max="10773" width="0" style="57" hidden="1" customWidth="1"/>
    <col min="10774" max="10774" width="83.42578125" style="57" customWidth="1"/>
    <col min="10775" max="10778" width="9.140625" style="57"/>
    <col min="10779" max="10779" width="27.85546875" style="57" customWidth="1"/>
    <col min="10780" max="10780" width="8.140625" style="57" bestFit="1" customWidth="1"/>
    <col min="10781" max="11008" width="9.140625" style="57"/>
    <col min="11009" max="11009" width="6.42578125" style="57" customWidth="1"/>
    <col min="11010" max="11010" width="68.5703125" style="57" customWidth="1"/>
    <col min="11011" max="11011" width="14.42578125" style="57" bestFit="1" customWidth="1"/>
    <col min="11012" max="11012" width="32.28515625" style="57" bestFit="1" customWidth="1"/>
    <col min="11013" max="11024" width="0" style="57" hidden="1" customWidth="1"/>
    <col min="11025" max="11026" width="13" style="57" customWidth="1"/>
    <col min="11027" max="11027" width="14.5703125" style="57" customWidth="1"/>
    <col min="11028" max="11028" width="13" style="57" customWidth="1"/>
    <col min="11029" max="11029" width="0" style="57" hidden="1" customWidth="1"/>
    <col min="11030" max="11030" width="83.42578125" style="57" customWidth="1"/>
    <col min="11031" max="11034" width="9.140625" style="57"/>
    <col min="11035" max="11035" width="27.85546875" style="57" customWidth="1"/>
    <col min="11036" max="11036" width="8.140625" style="57" bestFit="1" customWidth="1"/>
    <col min="11037" max="11264" width="9.140625" style="57"/>
    <col min="11265" max="11265" width="6.42578125" style="57" customWidth="1"/>
    <col min="11266" max="11266" width="68.5703125" style="57" customWidth="1"/>
    <col min="11267" max="11267" width="14.42578125" style="57" bestFit="1" customWidth="1"/>
    <col min="11268" max="11268" width="32.28515625" style="57" bestFit="1" customWidth="1"/>
    <col min="11269" max="11280" width="0" style="57" hidden="1" customWidth="1"/>
    <col min="11281" max="11282" width="13" style="57" customWidth="1"/>
    <col min="11283" max="11283" width="14.5703125" style="57" customWidth="1"/>
    <col min="11284" max="11284" width="13" style="57" customWidth="1"/>
    <col min="11285" max="11285" width="0" style="57" hidden="1" customWidth="1"/>
    <col min="11286" max="11286" width="83.42578125" style="57" customWidth="1"/>
    <col min="11287" max="11290" width="9.140625" style="57"/>
    <col min="11291" max="11291" width="27.85546875" style="57" customWidth="1"/>
    <col min="11292" max="11292" width="8.140625" style="57" bestFit="1" customWidth="1"/>
    <col min="11293" max="11520" width="9.140625" style="57"/>
    <col min="11521" max="11521" width="6.42578125" style="57" customWidth="1"/>
    <col min="11522" max="11522" width="68.5703125" style="57" customWidth="1"/>
    <col min="11523" max="11523" width="14.42578125" style="57" bestFit="1" customWidth="1"/>
    <col min="11524" max="11524" width="32.28515625" style="57" bestFit="1" customWidth="1"/>
    <col min="11525" max="11536" width="0" style="57" hidden="1" customWidth="1"/>
    <col min="11537" max="11538" width="13" style="57" customWidth="1"/>
    <col min="11539" max="11539" width="14.5703125" style="57" customWidth="1"/>
    <col min="11540" max="11540" width="13" style="57" customWidth="1"/>
    <col min="11541" max="11541" width="0" style="57" hidden="1" customWidth="1"/>
    <col min="11542" max="11542" width="83.42578125" style="57" customWidth="1"/>
    <col min="11543" max="11546" width="9.140625" style="57"/>
    <col min="11547" max="11547" width="27.85546875" style="57" customWidth="1"/>
    <col min="11548" max="11548" width="8.140625" style="57" bestFit="1" customWidth="1"/>
    <col min="11549" max="11776" width="9.140625" style="57"/>
    <col min="11777" max="11777" width="6.42578125" style="57" customWidth="1"/>
    <col min="11778" max="11778" width="68.5703125" style="57" customWidth="1"/>
    <col min="11779" max="11779" width="14.42578125" style="57" bestFit="1" customWidth="1"/>
    <col min="11780" max="11780" width="32.28515625" style="57" bestFit="1" customWidth="1"/>
    <col min="11781" max="11792" width="0" style="57" hidden="1" customWidth="1"/>
    <col min="11793" max="11794" width="13" style="57" customWidth="1"/>
    <col min="11795" max="11795" width="14.5703125" style="57" customWidth="1"/>
    <col min="11796" max="11796" width="13" style="57" customWidth="1"/>
    <col min="11797" max="11797" width="0" style="57" hidden="1" customWidth="1"/>
    <col min="11798" max="11798" width="83.42578125" style="57" customWidth="1"/>
    <col min="11799" max="11802" width="9.140625" style="57"/>
    <col min="11803" max="11803" width="27.85546875" style="57" customWidth="1"/>
    <col min="11804" max="11804" width="8.140625" style="57" bestFit="1" customWidth="1"/>
    <col min="11805" max="12032" width="9.140625" style="57"/>
    <col min="12033" max="12033" width="6.42578125" style="57" customWidth="1"/>
    <col min="12034" max="12034" width="68.5703125" style="57" customWidth="1"/>
    <col min="12035" max="12035" width="14.42578125" style="57" bestFit="1" customWidth="1"/>
    <col min="12036" max="12036" width="32.28515625" style="57" bestFit="1" customWidth="1"/>
    <col min="12037" max="12048" width="0" style="57" hidden="1" customWidth="1"/>
    <col min="12049" max="12050" width="13" style="57" customWidth="1"/>
    <col min="12051" max="12051" width="14.5703125" style="57" customWidth="1"/>
    <col min="12052" max="12052" width="13" style="57" customWidth="1"/>
    <col min="12053" max="12053" width="0" style="57" hidden="1" customWidth="1"/>
    <col min="12054" max="12054" width="83.42578125" style="57" customWidth="1"/>
    <col min="12055" max="12058" width="9.140625" style="57"/>
    <col min="12059" max="12059" width="27.85546875" style="57" customWidth="1"/>
    <col min="12060" max="12060" width="8.140625" style="57" bestFit="1" customWidth="1"/>
    <col min="12061" max="12288" width="9.140625" style="57"/>
    <col min="12289" max="12289" width="6.42578125" style="57" customWidth="1"/>
    <col min="12290" max="12290" width="68.5703125" style="57" customWidth="1"/>
    <col min="12291" max="12291" width="14.42578125" style="57" bestFit="1" customWidth="1"/>
    <col min="12292" max="12292" width="32.28515625" style="57" bestFit="1" customWidth="1"/>
    <col min="12293" max="12304" width="0" style="57" hidden="1" customWidth="1"/>
    <col min="12305" max="12306" width="13" style="57" customWidth="1"/>
    <col min="12307" max="12307" width="14.5703125" style="57" customWidth="1"/>
    <col min="12308" max="12308" width="13" style="57" customWidth="1"/>
    <col min="12309" max="12309" width="0" style="57" hidden="1" customWidth="1"/>
    <col min="12310" max="12310" width="83.42578125" style="57" customWidth="1"/>
    <col min="12311" max="12314" width="9.140625" style="57"/>
    <col min="12315" max="12315" width="27.85546875" style="57" customWidth="1"/>
    <col min="12316" max="12316" width="8.140625" style="57" bestFit="1" customWidth="1"/>
    <col min="12317" max="12544" width="9.140625" style="57"/>
    <col min="12545" max="12545" width="6.42578125" style="57" customWidth="1"/>
    <col min="12546" max="12546" width="68.5703125" style="57" customWidth="1"/>
    <col min="12547" max="12547" width="14.42578125" style="57" bestFit="1" customWidth="1"/>
    <col min="12548" max="12548" width="32.28515625" style="57" bestFit="1" customWidth="1"/>
    <col min="12549" max="12560" width="0" style="57" hidden="1" customWidth="1"/>
    <col min="12561" max="12562" width="13" style="57" customWidth="1"/>
    <col min="12563" max="12563" width="14.5703125" style="57" customWidth="1"/>
    <col min="12564" max="12564" width="13" style="57" customWidth="1"/>
    <col min="12565" max="12565" width="0" style="57" hidden="1" customWidth="1"/>
    <col min="12566" max="12566" width="83.42578125" style="57" customWidth="1"/>
    <col min="12567" max="12570" width="9.140625" style="57"/>
    <col min="12571" max="12571" width="27.85546875" style="57" customWidth="1"/>
    <col min="12572" max="12572" width="8.140625" style="57" bestFit="1" customWidth="1"/>
    <col min="12573" max="12800" width="9.140625" style="57"/>
    <col min="12801" max="12801" width="6.42578125" style="57" customWidth="1"/>
    <col min="12802" max="12802" width="68.5703125" style="57" customWidth="1"/>
    <col min="12803" max="12803" width="14.42578125" style="57" bestFit="1" customWidth="1"/>
    <col min="12804" max="12804" width="32.28515625" style="57" bestFit="1" customWidth="1"/>
    <col min="12805" max="12816" width="0" style="57" hidden="1" customWidth="1"/>
    <col min="12817" max="12818" width="13" style="57" customWidth="1"/>
    <col min="12819" max="12819" width="14.5703125" style="57" customWidth="1"/>
    <col min="12820" max="12820" width="13" style="57" customWidth="1"/>
    <col min="12821" max="12821" width="0" style="57" hidden="1" customWidth="1"/>
    <col min="12822" max="12822" width="83.42578125" style="57" customWidth="1"/>
    <col min="12823" max="12826" width="9.140625" style="57"/>
    <col min="12827" max="12827" width="27.85546875" style="57" customWidth="1"/>
    <col min="12828" max="12828" width="8.140625" style="57" bestFit="1" customWidth="1"/>
    <col min="12829" max="13056" width="9.140625" style="57"/>
    <col min="13057" max="13057" width="6.42578125" style="57" customWidth="1"/>
    <col min="13058" max="13058" width="68.5703125" style="57" customWidth="1"/>
    <col min="13059" max="13059" width="14.42578125" style="57" bestFit="1" customWidth="1"/>
    <col min="13060" max="13060" width="32.28515625" style="57" bestFit="1" customWidth="1"/>
    <col min="13061" max="13072" width="0" style="57" hidden="1" customWidth="1"/>
    <col min="13073" max="13074" width="13" style="57" customWidth="1"/>
    <col min="13075" max="13075" width="14.5703125" style="57" customWidth="1"/>
    <col min="13076" max="13076" width="13" style="57" customWidth="1"/>
    <col min="13077" max="13077" width="0" style="57" hidden="1" customWidth="1"/>
    <col min="13078" max="13078" width="83.42578125" style="57" customWidth="1"/>
    <col min="13079" max="13082" width="9.140625" style="57"/>
    <col min="13083" max="13083" width="27.85546875" style="57" customWidth="1"/>
    <col min="13084" max="13084" width="8.140625" style="57" bestFit="1" customWidth="1"/>
    <col min="13085" max="13312" width="9.140625" style="57"/>
    <col min="13313" max="13313" width="6.42578125" style="57" customWidth="1"/>
    <col min="13314" max="13314" width="68.5703125" style="57" customWidth="1"/>
    <col min="13315" max="13315" width="14.42578125" style="57" bestFit="1" customWidth="1"/>
    <col min="13316" max="13316" width="32.28515625" style="57" bestFit="1" customWidth="1"/>
    <col min="13317" max="13328" width="0" style="57" hidden="1" customWidth="1"/>
    <col min="13329" max="13330" width="13" style="57" customWidth="1"/>
    <col min="13331" max="13331" width="14.5703125" style="57" customWidth="1"/>
    <col min="13332" max="13332" width="13" style="57" customWidth="1"/>
    <col min="13333" max="13333" width="0" style="57" hidden="1" customWidth="1"/>
    <col min="13334" max="13334" width="83.42578125" style="57" customWidth="1"/>
    <col min="13335" max="13338" width="9.140625" style="57"/>
    <col min="13339" max="13339" width="27.85546875" style="57" customWidth="1"/>
    <col min="13340" max="13340" width="8.140625" style="57" bestFit="1" customWidth="1"/>
    <col min="13341" max="13568" width="9.140625" style="57"/>
    <col min="13569" max="13569" width="6.42578125" style="57" customWidth="1"/>
    <col min="13570" max="13570" width="68.5703125" style="57" customWidth="1"/>
    <col min="13571" max="13571" width="14.42578125" style="57" bestFit="1" customWidth="1"/>
    <col min="13572" max="13572" width="32.28515625" style="57" bestFit="1" customWidth="1"/>
    <col min="13573" max="13584" width="0" style="57" hidden="1" customWidth="1"/>
    <col min="13585" max="13586" width="13" style="57" customWidth="1"/>
    <col min="13587" max="13587" width="14.5703125" style="57" customWidth="1"/>
    <col min="13588" max="13588" width="13" style="57" customWidth="1"/>
    <col min="13589" max="13589" width="0" style="57" hidden="1" customWidth="1"/>
    <col min="13590" max="13590" width="83.42578125" style="57" customWidth="1"/>
    <col min="13591" max="13594" width="9.140625" style="57"/>
    <col min="13595" max="13595" width="27.85546875" style="57" customWidth="1"/>
    <col min="13596" max="13596" width="8.140625" style="57" bestFit="1" customWidth="1"/>
    <col min="13597" max="13824" width="9.140625" style="57"/>
    <col min="13825" max="13825" width="6.42578125" style="57" customWidth="1"/>
    <col min="13826" max="13826" width="68.5703125" style="57" customWidth="1"/>
    <col min="13827" max="13827" width="14.42578125" style="57" bestFit="1" customWidth="1"/>
    <col min="13828" max="13828" width="32.28515625" style="57" bestFit="1" customWidth="1"/>
    <col min="13829" max="13840" width="0" style="57" hidden="1" customWidth="1"/>
    <col min="13841" max="13842" width="13" style="57" customWidth="1"/>
    <col min="13843" max="13843" width="14.5703125" style="57" customWidth="1"/>
    <col min="13844" max="13844" width="13" style="57" customWidth="1"/>
    <col min="13845" max="13845" width="0" style="57" hidden="1" customWidth="1"/>
    <col min="13846" max="13846" width="83.42578125" style="57" customWidth="1"/>
    <col min="13847" max="13850" width="9.140625" style="57"/>
    <col min="13851" max="13851" width="27.85546875" style="57" customWidth="1"/>
    <col min="13852" max="13852" width="8.140625" style="57" bestFit="1" customWidth="1"/>
    <col min="13853" max="14080" width="9.140625" style="57"/>
    <col min="14081" max="14081" width="6.42578125" style="57" customWidth="1"/>
    <col min="14082" max="14082" width="68.5703125" style="57" customWidth="1"/>
    <col min="14083" max="14083" width="14.42578125" style="57" bestFit="1" customWidth="1"/>
    <col min="14084" max="14084" width="32.28515625" style="57" bestFit="1" customWidth="1"/>
    <col min="14085" max="14096" width="0" style="57" hidden="1" customWidth="1"/>
    <col min="14097" max="14098" width="13" style="57" customWidth="1"/>
    <col min="14099" max="14099" width="14.5703125" style="57" customWidth="1"/>
    <col min="14100" max="14100" width="13" style="57" customWidth="1"/>
    <col min="14101" max="14101" width="0" style="57" hidden="1" customWidth="1"/>
    <col min="14102" max="14102" width="83.42578125" style="57" customWidth="1"/>
    <col min="14103" max="14106" width="9.140625" style="57"/>
    <col min="14107" max="14107" width="27.85546875" style="57" customWidth="1"/>
    <col min="14108" max="14108" width="8.140625" style="57" bestFit="1" customWidth="1"/>
    <col min="14109" max="14336" width="9.140625" style="57"/>
    <col min="14337" max="14337" width="6.42578125" style="57" customWidth="1"/>
    <col min="14338" max="14338" width="68.5703125" style="57" customWidth="1"/>
    <col min="14339" max="14339" width="14.42578125" style="57" bestFit="1" customWidth="1"/>
    <col min="14340" max="14340" width="32.28515625" style="57" bestFit="1" customWidth="1"/>
    <col min="14341" max="14352" width="0" style="57" hidden="1" customWidth="1"/>
    <col min="14353" max="14354" width="13" style="57" customWidth="1"/>
    <col min="14355" max="14355" width="14.5703125" style="57" customWidth="1"/>
    <col min="14356" max="14356" width="13" style="57" customWidth="1"/>
    <col min="14357" max="14357" width="0" style="57" hidden="1" customWidth="1"/>
    <col min="14358" max="14358" width="83.42578125" style="57" customWidth="1"/>
    <col min="14359" max="14362" width="9.140625" style="57"/>
    <col min="14363" max="14363" width="27.85546875" style="57" customWidth="1"/>
    <col min="14364" max="14364" width="8.140625" style="57" bestFit="1" customWidth="1"/>
    <col min="14365" max="14592" width="9.140625" style="57"/>
    <col min="14593" max="14593" width="6.42578125" style="57" customWidth="1"/>
    <col min="14594" max="14594" width="68.5703125" style="57" customWidth="1"/>
    <col min="14595" max="14595" width="14.42578125" style="57" bestFit="1" customWidth="1"/>
    <col min="14596" max="14596" width="32.28515625" style="57" bestFit="1" customWidth="1"/>
    <col min="14597" max="14608" width="0" style="57" hidden="1" customWidth="1"/>
    <col min="14609" max="14610" width="13" style="57" customWidth="1"/>
    <col min="14611" max="14611" width="14.5703125" style="57" customWidth="1"/>
    <col min="14612" max="14612" width="13" style="57" customWidth="1"/>
    <col min="14613" max="14613" width="0" style="57" hidden="1" customWidth="1"/>
    <col min="14614" max="14614" width="83.42578125" style="57" customWidth="1"/>
    <col min="14615" max="14618" width="9.140625" style="57"/>
    <col min="14619" max="14619" width="27.85546875" style="57" customWidth="1"/>
    <col min="14620" max="14620" width="8.140625" style="57" bestFit="1" customWidth="1"/>
    <col min="14621" max="14848" width="9.140625" style="57"/>
    <col min="14849" max="14849" width="6.42578125" style="57" customWidth="1"/>
    <col min="14850" max="14850" width="68.5703125" style="57" customWidth="1"/>
    <col min="14851" max="14851" width="14.42578125" style="57" bestFit="1" customWidth="1"/>
    <col min="14852" max="14852" width="32.28515625" style="57" bestFit="1" customWidth="1"/>
    <col min="14853" max="14864" width="0" style="57" hidden="1" customWidth="1"/>
    <col min="14865" max="14866" width="13" style="57" customWidth="1"/>
    <col min="14867" max="14867" width="14.5703125" style="57" customWidth="1"/>
    <col min="14868" max="14868" width="13" style="57" customWidth="1"/>
    <col min="14869" max="14869" width="0" style="57" hidden="1" customWidth="1"/>
    <col min="14870" max="14870" width="83.42578125" style="57" customWidth="1"/>
    <col min="14871" max="14874" width="9.140625" style="57"/>
    <col min="14875" max="14875" width="27.85546875" style="57" customWidth="1"/>
    <col min="14876" max="14876" width="8.140625" style="57" bestFit="1" customWidth="1"/>
    <col min="14877" max="15104" width="9.140625" style="57"/>
    <col min="15105" max="15105" width="6.42578125" style="57" customWidth="1"/>
    <col min="15106" max="15106" width="68.5703125" style="57" customWidth="1"/>
    <col min="15107" max="15107" width="14.42578125" style="57" bestFit="1" customWidth="1"/>
    <col min="15108" max="15108" width="32.28515625" style="57" bestFit="1" customWidth="1"/>
    <col min="15109" max="15120" width="0" style="57" hidden="1" customWidth="1"/>
    <col min="15121" max="15122" width="13" style="57" customWidth="1"/>
    <col min="15123" max="15123" width="14.5703125" style="57" customWidth="1"/>
    <col min="15124" max="15124" width="13" style="57" customWidth="1"/>
    <col min="15125" max="15125" width="0" style="57" hidden="1" customWidth="1"/>
    <col min="15126" max="15126" width="83.42578125" style="57" customWidth="1"/>
    <col min="15127" max="15130" width="9.140625" style="57"/>
    <col min="15131" max="15131" width="27.85546875" style="57" customWidth="1"/>
    <col min="15132" max="15132" width="8.140625" style="57" bestFit="1" customWidth="1"/>
    <col min="15133" max="15360" width="9.140625" style="57"/>
    <col min="15361" max="15361" width="6.42578125" style="57" customWidth="1"/>
    <col min="15362" max="15362" width="68.5703125" style="57" customWidth="1"/>
    <col min="15363" max="15363" width="14.42578125" style="57" bestFit="1" customWidth="1"/>
    <col min="15364" max="15364" width="32.28515625" style="57" bestFit="1" customWidth="1"/>
    <col min="15365" max="15376" width="0" style="57" hidden="1" customWidth="1"/>
    <col min="15377" max="15378" width="13" style="57" customWidth="1"/>
    <col min="15379" max="15379" width="14.5703125" style="57" customWidth="1"/>
    <col min="15380" max="15380" width="13" style="57" customWidth="1"/>
    <col min="15381" max="15381" width="0" style="57" hidden="1" customWidth="1"/>
    <col min="15382" max="15382" width="83.42578125" style="57" customWidth="1"/>
    <col min="15383" max="15386" width="9.140625" style="57"/>
    <col min="15387" max="15387" width="27.85546875" style="57" customWidth="1"/>
    <col min="15388" max="15388" width="8.140625" style="57" bestFit="1" customWidth="1"/>
    <col min="15389" max="15616" width="9.140625" style="57"/>
    <col min="15617" max="15617" width="6.42578125" style="57" customWidth="1"/>
    <col min="15618" max="15618" width="68.5703125" style="57" customWidth="1"/>
    <col min="15619" max="15619" width="14.42578125" style="57" bestFit="1" customWidth="1"/>
    <col min="15620" max="15620" width="32.28515625" style="57" bestFit="1" customWidth="1"/>
    <col min="15621" max="15632" width="0" style="57" hidden="1" customWidth="1"/>
    <col min="15633" max="15634" width="13" style="57" customWidth="1"/>
    <col min="15635" max="15635" width="14.5703125" style="57" customWidth="1"/>
    <col min="15636" max="15636" width="13" style="57" customWidth="1"/>
    <col min="15637" max="15637" width="0" style="57" hidden="1" customWidth="1"/>
    <col min="15638" max="15638" width="83.42578125" style="57" customWidth="1"/>
    <col min="15639" max="15642" width="9.140625" style="57"/>
    <col min="15643" max="15643" width="27.85546875" style="57" customWidth="1"/>
    <col min="15644" max="15644" width="8.140625" style="57" bestFit="1" customWidth="1"/>
    <col min="15645" max="15872" width="9.140625" style="57"/>
    <col min="15873" max="15873" width="6.42578125" style="57" customWidth="1"/>
    <col min="15874" max="15874" width="68.5703125" style="57" customWidth="1"/>
    <col min="15875" max="15875" width="14.42578125" style="57" bestFit="1" customWidth="1"/>
    <col min="15876" max="15876" width="32.28515625" style="57" bestFit="1" customWidth="1"/>
    <col min="15877" max="15888" width="0" style="57" hidden="1" customWidth="1"/>
    <col min="15889" max="15890" width="13" style="57" customWidth="1"/>
    <col min="15891" max="15891" width="14.5703125" style="57" customWidth="1"/>
    <col min="15892" max="15892" width="13" style="57" customWidth="1"/>
    <col min="15893" max="15893" width="0" style="57" hidden="1" customWidth="1"/>
    <col min="15894" max="15894" width="83.42578125" style="57" customWidth="1"/>
    <col min="15895" max="15898" width="9.140625" style="57"/>
    <col min="15899" max="15899" width="27.85546875" style="57" customWidth="1"/>
    <col min="15900" max="15900" width="8.140625" style="57" bestFit="1" customWidth="1"/>
    <col min="15901" max="16128" width="9.140625" style="57"/>
    <col min="16129" max="16129" width="6.42578125" style="57" customWidth="1"/>
    <col min="16130" max="16130" width="68.5703125" style="57" customWidth="1"/>
    <col min="16131" max="16131" width="14.42578125" style="57" bestFit="1" customWidth="1"/>
    <col min="16132" max="16132" width="32.28515625" style="57" bestFit="1" customWidth="1"/>
    <col min="16133" max="16144" width="0" style="57" hidden="1" customWidth="1"/>
    <col min="16145" max="16146" width="13" style="57" customWidth="1"/>
    <col min="16147" max="16147" width="14.5703125" style="57" customWidth="1"/>
    <col min="16148" max="16148" width="13" style="57" customWidth="1"/>
    <col min="16149" max="16149" width="0" style="57" hidden="1" customWidth="1"/>
    <col min="16150" max="16150" width="83.42578125" style="57" customWidth="1"/>
    <col min="16151" max="16154" width="9.140625" style="57"/>
    <col min="16155" max="16155" width="27.85546875" style="57" customWidth="1"/>
    <col min="16156" max="16156" width="8.140625" style="57" bestFit="1" customWidth="1"/>
    <col min="16157" max="16384" width="9.140625" style="57"/>
  </cols>
  <sheetData>
    <row r="1" spans="1:29" ht="21" customHeight="1">
      <c r="A1" s="52" t="s">
        <v>154</v>
      </c>
      <c r="B1" s="53"/>
      <c r="C1" s="54"/>
      <c r="D1" s="54"/>
      <c r="E1" s="53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6"/>
    </row>
    <row r="2" spans="1:29" ht="21" customHeight="1">
      <c r="A2" s="58"/>
      <c r="B2" s="58"/>
      <c r="C2" s="59"/>
      <c r="D2" s="59"/>
      <c r="E2" s="58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56"/>
    </row>
    <row r="3" spans="1:29" ht="21" customHeight="1">
      <c r="B3" s="58"/>
      <c r="C3" s="59"/>
      <c r="D3" s="59"/>
      <c r="E3" s="58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6"/>
    </row>
    <row r="4" spans="1:29" ht="63.75" thickBot="1">
      <c r="A4" s="61" t="s">
        <v>155</v>
      </c>
      <c r="B4" s="62" t="s">
        <v>36</v>
      </c>
      <c r="C4" s="63" t="s">
        <v>36</v>
      </c>
      <c r="D4" s="63" t="s">
        <v>156</v>
      </c>
      <c r="E4" s="64" t="s">
        <v>157</v>
      </c>
      <c r="F4" s="65" t="s">
        <v>158</v>
      </c>
      <c r="G4" s="65" t="s">
        <v>159</v>
      </c>
      <c r="H4" s="65" t="s">
        <v>160</v>
      </c>
      <c r="I4" s="65" t="s">
        <v>161</v>
      </c>
      <c r="J4" s="65" t="s">
        <v>162</v>
      </c>
      <c r="K4" s="65" t="s">
        <v>163</v>
      </c>
      <c r="L4" s="65" t="s">
        <v>164</v>
      </c>
      <c r="M4" s="66" t="s">
        <v>165</v>
      </c>
      <c r="N4" s="66" t="s">
        <v>166</v>
      </c>
      <c r="O4" s="66" t="s">
        <v>152</v>
      </c>
      <c r="P4" s="66" t="s">
        <v>167</v>
      </c>
      <c r="Q4" s="66" t="s">
        <v>168</v>
      </c>
      <c r="R4" s="66" t="s">
        <v>169</v>
      </c>
      <c r="S4" s="67" t="s">
        <v>170</v>
      </c>
      <c r="T4" s="66" t="s">
        <v>171</v>
      </c>
      <c r="U4" s="66" t="s">
        <v>172</v>
      </c>
      <c r="V4" s="68" t="s">
        <v>173</v>
      </c>
      <c r="W4" s="67" t="s">
        <v>436</v>
      </c>
      <c r="AC4" s="57" t="s">
        <v>174</v>
      </c>
    </row>
    <row r="5" spans="1:29" ht="21" hidden="1" customHeight="1">
      <c r="A5" s="69"/>
      <c r="B5" s="69" t="s">
        <v>175</v>
      </c>
      <c r="C5" s="70" t="s">
        <v>29</v>
      </c>
      <c r="D5" s="71" t="s">
        <v>176</v>
      </c>
      <c r="E5" s="69"/>
      <c r="F5" s="72"/>
      <c r="G5" s="73"/>
      <c r="H5" s="73"/>
      <c r="I5" s="73"/>
      <c r="J5" s="73"/>
      <c r="K5" s="73"/>
      <c r="L5" s="74"/>
      <c r="M5" s="73"/>
      <c r="N5" s="73"/>
      <c r="O5" s="73"/>
      <c r="P5" s="73"/>
      <c r="Q5" s="73"/>
      <c r="R5" s="75">
        <v>2500000</v>
      </c>
      <c r="S5" s="76">
        <v>2500000</v>
      </c>
      <c r="T5" s="77"/>
      <c r="U5" s="73"/>
      <c r="V5" s="78" t="s">
        <v>177</v>
      </c>
      <c r="Y5" s="57">
        <v>2</v>
      </c>
      <c r="AA5" s="57" t="s">
        <v>178</v>
      </c>
    </row>
    <row r="6" spans="1:29" ht="21" customHeight="1">
      <c r="A6" s="79">
        <v>17</v>
      </c>
      <c r="B6" s="79" t="s">
        <v>179</v>
      </c>
      <c r="C6" s="80" t="s">
        <v>163</v>
      </c>
      <c r="D6" s="81" t="s">
        <v>180</v>
      </c>
      <c r="E6" s="79"/>
      <c r="F6" s="82"/>
      <c r="G6" s="83"/>
      <c r="H6" s="83"/>
      <c r="I6" s="83"/>
      <c r="J6" s="83"/>
      <c r="K6" s="83"/>
      <c r="L6" s="84"/>
      <c r="M6" s="83"/>
      <c r="N6" s="83"/>
      <c r="O6" s="83"/>
      <c r="P6" s="83"/>
      <c r="Q6" s="83">
        <v>150000</v>
      </c>
      <c r="R6" s="85">
        <v>1000000</v>
      </c>
      <c r="S6" s="86">
        <v>850000</v>
      </c>
      <c r="T6" s="83">
        <v>350000</v>
      </c>
      <c r="U6" s="83"/>
      <c r="V6" s="87" t="s">
        <v>181</v>
      </c>
      <c r="W6" s="88"/>
      <c r="X6" s="88"/>
      <c r="Y6" s="88">
        <v>17</v>
      </c>
      <c r="Z6" s="88"/>
      <c r="AA6" s="88" t="s">
        <v>179</v>
      </c>
      <c r="AB6" s="88">
        <v>83158</v>
      </c>
      <c r="AC6" s="88" t="s">
        <v>182</v>
      </c>
    </row>
    <row r="7" spans="1:29" s="94" customFormat="1" ht="21" customHeight="1">
      <c r="A7" s="89">
        <v>17</v>
      </c>
      <c r="B7" s="90" t="s">
        <v>179</v>
      </c>
      <c r="C7" s="91" t="s">
        <v>163</v>
      </c>
      <c r="D7" s="81" t="s">
        <v>180</v>
      </c>
      <c r="E7" s="90"/>
      <c r="F7" s="84"/>
      <c r="G7" s="84"/>
      <c r="H7" s="84"/>
      <c r="I7" s="84"/>
      <c r="J7" s="83"/>
      <c r="K7" s="83"/>
      <c r="L7" s="84"/>
      <c r="M7" s="83"/>
      <c r="N7" s="83"/>
      <c r="O7" s="83"/>
      <c r="P7" s="83"/>
      <c r="Q7" s="83">
        <v>162528</v>
      </c>
      <c r="R7" s="85">
        <v>162528</v>
      </c>
      <c r="S7" s="86">
        <v>162528</v>
      </c>
      <c r="T7" s="83">
        <v>83158</v>
      </c>
      <c r="U7" s="83"/>
      <c r="V7" s="92" t="s">
        <v>181</v>
      </c>
      <c r="W7" s="88"/>
      <c r="X7" s="88"/>
      <c r="Y7" s="88">
        <v>86</v>
      </c>
      <c r="Z7" s="93"/>
      <c r="AA7" s="93" t="s">
        <v>183</v>
      </c>
      <c r="AB7" s="93">
        <v>750000</v>
      </c>
      <c r="AC7" s="93" t="s">
        <v>74</v>
      </c>
    </row>
    <row r="8" spans="1:29" s="88" customFormat="1" ht="21" customHeight="1">
      <c r="A8" s="95">
        <v>86</v>
      </c>
      <c r="B8" s="96" t="s">
        <v>183</v>
      </c>
      <c r="C8" s="97" t="s">
        <v>163</v>
      </c>
      <c r="D8" s="71" t="s">
        <v>184</v>
      </c>
      <c r="E8" s="96"/>
      <c r="F8" s="74"/>
      <c r="G8" s="74"/>
      <c r="H8" s="74"/>
      <c r="I8" s="74"/>
      <c r="J8" s="73"/>
      <c r="K8" s="73"/>
      <c r="L8" s="74"/>
      <c r="M8" s="73"/>
      <c r="N8" s="73"/>
      <c r="O8" s="73"/>
      <c r="P8" s="73"/>
      <c r="Q8" s="73">
        <v>750000</v>
      </c>
      <c r="R8" s="75">
        <v>750000</v>
      </c>
      <c r="S8" s="76">
        <v>750000</v>
      </c>
      <c r="T8" s="73">
        <v>750000</v>
      </c>
      <c r="U8" s="73"/>
      <c r="V8" s="78" t="s">
        <v>181</v>
      </c>
      <c r="W8" s="57"/>
      <c r="X8" s="57"/>
      <c r="Y8" s="57">
        <v>44</v>
      </c>
      <c r="Z8" s="57"/>
      <c r="AA8" s="57" t="s">
        <v>185</v>
      </c>
      <c r="AB8" s="57"/>
      <c r="AC8" s="57"/>
    </row>
    <row r="9" spans="1:29" s="88" customFormat="1" ht="21" customHeight="1">
      <c r="A9" s="95"/>
      <c r="B9" s="96" t="s">
        <v>186</v>
      </c>
      <c r="C9" s="97" t="s">
        <v>163</v>
      </c>
      <c r="D9" s="71" t="s">
        <v>187</v>
      </c>
      <c r="E9" s="96"/>
      <c r="F9" s="74"/>
      <c r="G9" s="74"/>
      <c r="H9" s="74"/>
      <c r="I9" s="74"/>
      <c r="J9" s="73"/>
      <c r="K9" s="73"/>
      <c r="L9" s="74"/>
      <c r="M9" s="73"/>
      <c r="N9" s="73"/>
      <c r="O9" s="73"/>
      <c r="P9" s="73"/>
      <c r="Q9" s="73"/>
      <c r="R9" s="75">
        <v>616043</v>
      </c>
      <c r="S9" s="76">
        <v>616043</v>
      </c>
      <c r="T9" s="73">
        <v>616043</v>
      </c>
      <c r="U9" s="73"/>
      <c r="V9" s="98" t="s">
        <v>181</v>
      </c>
      <c r="W9" s="57"/>
      <c r="X9" s="57"/>
      <c r="Y9" s="57">
        <v>42</v>
      </c>
      <c r="Z9" s="57">
        <v>42</v>
      </c>
      <c r="AA9" s="57" t="s">
        <v>188</v>
      </c>
      <c r="AB9" s="99">
        <v>2409</v>
      </c>
      <c r="AC9" s="57" t="s">
        <v>189</v>
      </c>
    </row>
    <row r="10" spans="1:29" ht="21" hidden="1" customHeight="1">
      <c r="A10" s="95">
        <v>269</v>
      </c>
      <c r="B10" s="96" t="s">
        <v>190</v>
      </c>
      <c r="C10" s="97" t="s">
        <v>29</v>
      </c>
      <c r="D10" s="71" t="s">
        <v>191</v>
      </c>
      <c r="E10" s="96"/>
      <c r="F10" s="74"/>
      <c r="G10" s="74"/>
      <c r="H10" s="74"/>
      <c r="I10" s="74"/>
      <c r="J10" s="73"/>
      <c r="K10" s="73"/>
      <c r="L10" s="74"/>
      <c r="M10" s="73"/>
      <c r="N10" s="73"/>
      <c r="O10" s="73"/>
      <c r="P10" s="73"/>
      <c r="Q10" s="73">
        <v>371058</v>
      </c>
      <c r="R10" s="75">
        <v>371058</v>
      </c>
      <c r="S10" s="76">
        <v>371058</v>
      </c>
      <c r="T10" s="73">
        <v>371058</v>
      </c>
      <c r="U10" s="73"/>
      <c r="V10" s="98" t="s">
        <v>192</v>
      </c>
      <c r="Y10" s="57">
        <v>197</v>
      </c>
      <c r="AA10" s="57" t="s">
        <v>193</v>
      </c>
      <c r="AB10" s="99">
        <v>11700</v>
      </c>
      <c r="AC10" s="57" t="s">
        <v>194</v>
      </c>
    </row>
    <row r="11" spans="1:29" ht="21" customHeight="1">
      <c r="A11" s="95"/>
      <c r="B11" s="96" t="s">
        <v>195</v>
      </c>
      <c r="C11" s="97" t="s">
        <v>163</v>
      </c>
      <c r="D11" s="71" t="s">
        <v>196</v>
      </c>
      <c r="E11" s="96"/>
      <c r="F11" s="74"/>
      <c r="G11" s="74"/>
      <c r="H11" s="74"/>
      <c r="I11" s="74"/>
      <c r="J11" s="73"/>
      <c r="K11" s="73"/>
      <c r="L11" s="74"/>
      <c r="M11" s="73"/>
      <c r="N11" s="73"/>
      <c r="O11" s="73"/>
      <c r="P11" s="73"/>
      <c r="Q11" s="73">
        <v>302000</v>
      </c>
      <c r="R11" s="75">
        <v>302000</v>
      </c>
      <c r="S11" s="76">
        <v>302000</v>
      </c>
      <c r="T11" s="73"/>
      <c r="U11" s="73"/>
      <c r="V11" s="98" t="s">
        <v>197</v>
      </c>
      <c r="Y11" s="57">
        <v>144</v>
      </c>
      <c r="AA11" s="57" t="s">
        <v>198</v>
      </c>
    </row>
    <row r="12" spans="1:29" ht="21" customHeight="1">
      <c r="A12" s="95"/>
      <c r="B12" s="96" t="s">
        <v>199</v>
      </c>
      <c r="C12" s="97" t="s">
        <v>163</v>
      </c>
      <c r="D12" s="71" t="s">
        <v>196</v>
      </c>
      <c r="E12" s="96"/>
      <c r="F12" s="74"/>
      <c r="G12" s="74"/>
      <c r="H12" s="74"/>
      <c r="I12" s="74"/>
      <c r="J12" s="73"/>
      <c r="K12" s="73"/>
      <c r="L12" s="74"/>
      <c r="M12" s="73"/>
      <c r="N12" s="73"/>
      <c r="O12" s="73"/>
      <c r="P12" s="73"/>
      <c r="Q12" s="73">
        <v>250000</v>
      </c>
      <c r="R12" s="75">
        <v>250000</v>
      </c>
      <c r="S12" s="76">
        <v>250000</v>
      </c>
      <c r="T12" s="73"/>
      <c r="U12" s="73"/>
      <c r="V12" s="98" t="s">
        <v>197</v>
      </c>
      <c r="Y12" s="57">
        <v>347</v>
      </c>
      <c r="AA12" s="57" t="s">
        <v>200</v>
      </c>
    </row>
    <row r="13" spans="1:29" ht="21" hidden="1" customHeight="1">
      <c r="A13" s="95">
        <v>242</v>
      </c>
      <c r="B13" s="96" t="s">
        <v>201</v>
      </c>
      <c r="C13" s="97" t="s">
        <v>29</v>
      </c>
      <c r="D13" s="71" t="s">
        <v>202</v>
      </c>
      <c r="E13" s="96"/>
      <c r="F13" s="74"/>
      <c r="G13" s="74"/>
      <c r="H13" s="74"/>
      <c r="I13" s="74"/>
      <c r="J13" s="73"/>
      <c r="K13" s="73"/>
      <c r="L13" s="74"/>
      <c r="M13" s="73"/>
      <c r="N13" s="73"/>
      <c r="O13" s="73"/>
      <c r="P13" s="73"/>
      <c r="Q13" s="73">
        <v>20000</v>
      </c>
      <c r="R13" s="75">
        <v>23480</v>
      </c>
      <c r="S13" s="76">
        <v>234380</v>
      </c>
      <c r="T13" s="73"/>
      <c r="U13" s="73"/>
      <c r="V13" s="98" t="s">
        <v>203</v>
      </c>
      <c r="Y13" s="57">
        <v>244</v>
      </c>
      <c r="AA13" s="57" t="s">
        <v>204</v>
      </c>
    </row>
    <row r="14" spans="1:29" ht="21" hidden="1" customHeight="1">
      <c r="A14" s="100">
        <v>78</v>
      </c>
      <c r="B14" s="101" t="s">
        <v>205</v>
      </c>
      <c r="C14" s="102" t="s">
        <v>206</v>
      </c>
      <c r="D14" s="103" t="s">
        <v>207</v>
      </c>
      <c r="E14" s="101"/>
      <c r="F14" s="104"/>
      <c r="G14" s="104"/>
      <c r="H14" s="104"/>
      <c r="I14" s="104"/>
      <c r="J14" s="105"/>
      <c r="K14" s="105"/>
      <c r="L14" s="104"/>
      <c r="M14" s="105"/>
      <c r="N14" s="105"/>
      <c r="O14" s="105"/>
      <c r="P14" s="105"/>
      <c r="Q14" s="105">
        <v>200000</v>
      </c>
      <c r="R14" s="106">
        <v>200000</v>
      </c>
      <c r="S14" s="107">
        <v>200000</v>
      </c>
      <c r="T14" s="105"/>
      <c r="U14" s="105"/>
      <c r="V14" s="108" t="s">
        <v>208</v>
      </c>
      <c r="W14" s="109"/>
      <c r="X14" s="109"/>
      <c r="Y14" s="109">
        <v>268</v>
      </c>
      <c r="Z14" s="109"/>
      <c r="AA14" s="109" t="s">
        <v>209</v>
      </c>
      <c r="AB14" s="109">
        <v>14617</v>
      </c>
      <c r="AC14" s="109" t="s">
        <v>210</v>
      </c>
    </row>
    <row r="15" spans="1:29" s="110" customFormat="1" ht="21" hidden="1" customHeight="1">
      <c r="A15" s="100">
        <v>78</v>
      </c>
      <c r="B15" s="101" t="s">
        <v>205</v>
      </c>
      <c r="C15" s="102" t="s">
        <v>206</v>
      </c>
      <c r="D15" s="103" t="s">
        <v>207</v>
      </c>
      <c r="E15" s="101"/>
      <c r="F15" s="104"/>
      <c r="G15" s="104"/>
      <c r="H15" s="104"/>
      <c r="I15" s="104"/>
      <c r="J15" s="105"/>
      <c r="K15" s="105"/>
      <c r="L15" s="104"/>
      <c r="M15" s="105"/>
      <c r="N15" s="105"/>
      <c r="O15" s="105"/>
      <c r="P15" s="105"/>
      <c r="Q15" s="105">
        <v>48620</v>
      </c>
      <c r="R15" s="106">
        <v>48174</v>
      </c>
      <c r="S15" s="107">
        <v>48174</v>
      </c>
      <c r="T15" s="105">
        <v>48174</v>
      </c>
      <c r="U15" s="105"/>
      <c r="V15" s="108" t="s">
        <v>211</v>
      </c>
      <c r="W15" s="109"/>
      <c r="X15" s="109"/>
      <c r="Y15" s="109"/>
      <c r="Z15" s="109"/>
      <c r="AA15" s="109" t="s">
        <v>212</v>
      </c>
      <c r="AB15" s="109"/>
      <c r="AC15" s="109"/>
    </row>
    <row r="16" spans="1:29" ht="21" hidden="1" customHeight="1">
      <c r="A16" s="111">
        <v>79</v>
      </c>
      <c r="B16" s="112" t="s">
        <v>213</v>
      </c>
      <c r="C16" s="113" t="s">
        <v>206</v>
      </c>
      <c r="D16" s="114" t="s">
        <v>214</v>
      </c>
      <c r="E16" s="112"/>
      <c r="F16" s="115"/>
      <c r="G16" s="115"/>
      <c r="H16" s="115"/>
      <c r="I16" s="115"/>
      <c r="J16" s="116"/>
      <c r="K16" s="116"/>
      <c r="L16" s="115"/>
      <c r="M16" s="116"/>
      <c r="N16" s="116"/>
      <c r="O16" s="116"/>
      <c r="P16" s="116"/>
      <c r="Q16" s="116">
        <v>200000</v>
      </c>
      <c r="R16" s="117">
        <v>200000</v>
      </c>
      <c r="S16" s="118">
        <v>200000</v>
      </c>
      <c r="T16" s="116"/>
      <c r="U16" s="116"/>
      <c r="V16" s="119" t="s">
        <v>215</v>
      </c>
      <c r="W16" s="120"/>
      <c r="X16" s="120"/>
      <c r="Y16" s="120">
        <v>171</v>
      </c>
      <c r="Z16" s="120">
        <v>73</v>
      </c>
      <c r="AA16" s="120" t="s">
        <v>216</v>
      </c>
      <c r="AB16" s="120"/>
      <c r="AC16" s="120"/>
    </row>
    <row r="17" spans="1:29" ht="21" hidden="1" customHeight="1">
      <c r="A17" s="111">
        <v>79</v>
      </c>
      <c r="B17" s="112" t="s">
        <v>213</v>
      </c>
      <c r="C17" s="113" t="s">
        <v>206</v>
      </c>
      <c r="D17" s="114" t="s">
        <v>214</v>
      </c>
      <c r="E17" s="112"/>
      <c r="F17" s="115"/>
      <c r="G17" s="115"/>
      <c r="H17" s="115"/>
      <c r="I17" s="115"/>
      <c r="J17" s="116"/>
      <c r="K17" s="116"/>
      <c r="L17" s="115"/>
      <c r="M17" s="116"/>
      <c r="N17" s="116"/>
      <c r="O17" s="116"/>
      <c r="P17" s="116"/>
      <c r="Q17" s="116">
        <v>53856</v>
      </c>
      <c r="R17" s="117">
        <v>51722</v>
      </c>
      <c r="S17" s="118">
        <v>51722</v>
      </c>
      <c r="T17" s="116">
        <v>51722</v>
      </c>
      <c r="U17" s="116"/>
      <c r="V17" s="119"/>
      <c r="W17" s="120"/>
      <c r="X17" s="120"/>
      <c r="Y17" s="120">
        <v>451</v>
      </c>
      <c r="Z17" s="120"/>
      <c r="AA17" s="120" t="s">
        <v>217</v>
      </c>
      <c r="AB17" s="120"/>
      <c r="AC17" s="120"/>
    </row>
    <row r="18" spans="1:29" ht="21" hidden="1" customHeight="1">
      <c r="A18" s="121">
        <v>197</v>
      </c>
      <c r="B18" s="122" t="s">
        <v>193</v>
      </c>
      <c r="C18" s="123" t="s">
        <v>206</v>
      </c>
      <c r="D18" s="124" t="s">
        <v>214</v>
      </c>
      <c r="E18" s="122"/>
      <c r="F18" s="125"/>
      <c r="G18" s="125"/>
      <c r="H18" s="125"/>
      <c r="I18" s="125"/>
      <c r="J18" s="126"/>
      <c r="K18" s="126"/>
      <c r="L18" s="125"/>
      <c r="M18" s="126"/>
      <c r="N18" s="126"/>
      <c r="O18" s="126"/>
      <c r="P18" s="126"/>
      <c r="Q18" s="126">
        <v>200000</v>
      </c>
      <c r="R18" s="127">
        <v>200000</v>
      </c>
      <c r="S18" s="128">
        <v>200000</v>
      </c>
      <c r="T18" s="126"/>
      <c r="U18" s="126"/>
      <c r="V18" s="129" t="s">
        <v>218</v>
      </c>
      <c r="W18" s="130"/>
      <c r="X18" s="130"/>
      <c r="Y18" s="130">
        <v>81</v>
      </c>
      <c r="Z18" s="130"/>
      <c r="AA18" s="130" t="s">
        <v>219</v>
      </c>
      <c r="AB18" s="130"/>
      <c r="AC18" s="130"/>
    </row>
    <row r="19" spans="1:29" ht="21" hidden="1" customHeight="1">
      <c r="A19" s="121">
        <v>197</v>
      </c>
      <c r="B19" s="122" t="s">
        <v>193</v>
      </c>
      <c r="C19" s="123" t="s">
        <v>206</v>
      </c>
      <c r="D19" s="124" t="s">
        <v>214</v>
      </c>
      <c r="E19" s="122"/>
      <c r="F19" s="125"/>
      <c r="G19" s="125"/>
      <c r="H19" s="125"/>
      <c r="I19" s="125"/>
      <c r="J19" s="126"/>
      <c r="K19" s="126"/>
      <c r="L19" s="125"/>
      <c r="M19" s="126"/>
      <c r="N19" s="126"/>
      <c r="O19" s="126"/>
      <c r="P19" s="126"/>
      <c r="Q19" s="126">
        <v>12146</v>
      </c>
      <c r="R19" s="127">
        <v>11700</v>
      </c>
      <c r="S19" s="128">
        <v>11700</v>
      </c>
      <c r="T19" s="126">
        <v>11700</v>
      </c>
      <c r="U19" s="126"/>
      <c r="V19" s="129"/>
      <c r="W19" s="130"/>
      <c r="X19" s="130"/>
      <c r="Y19" s="130">
        <v>372</v>
      </c>
      <c r="Z19" s="130"/>
      <c r="AA19" s="130" t="s">
        <v>220</v>
      </c>
      <c r="AB19" s="130">
        <v>25000</v>
      </c>
      <c r="AC19" s="130" t="s">
        <v>121</v>
      </c>
    </row>
    <row r="20" spans="1:29" ht="21" customHeight="1">
      <c r="A20" s="95">
        <v>342</v>
      </c>
      <c r="B20" s="96" t="s">
        <v>221</v>
      </c>
      <c r="C20" s="97" t="s">
        <v>163</v>
      </c>
      <c r="D20" s="71" t="s">
        <v>184</v>
      </c>
      <c r="E20" s="96"/>
      <c r="F20" s="74"/>
      <c r="G20" s="74"/>
      <c r="H20" s="74"/>
      <c r="I20" s="74"/>
      <c r="J20" s="73"/>
      <c r="K20" s="73"/>
      <c r="L20" s="74"/>
      <c r="M20" s="73"/>
      <c r="N20" s="73"/>
      <c r="O20" s="73"/>
      <c r="P20" s="73"/>
      <c r="Q20" s="73">
        <v>15000</v>
      </c>
      <c r="R20" s="75">
        <v>247263</v>
      </c>
      <c r="S20" s="138">
        <v>185000</v>
      </c>
      <c r="T20" s="73">
        <v>161022</v>
      </c>
      <c r="U20" s="73"/>
      <c r="V20" s="98" t="s">
        <v>222</v>
      </c>
      <c r="Y20" s="57">
        <v>21</v>
      </c>
      <c r="Z20" s="57">
        <v>2</v>
      </c>
      <c r="AA20" s="57" t="s">
        <v>223</v>
      </c>
      <c r="AB20" s="99">
        <v>5268</v>
      </c>
      <c r="AC20" s="57" t="s">
        <v>224</v>
      </c>
    </row>
    <row r="21" spans="1:29" s="94" customFormat="1" ht="21" hidden="1" customHeight="1">
      <c r="A21" s="131">
        <v>138</v>
      </c>
      <c r="B21" s="132" t="s">
        <v>225</v>
      </c>
      <c r="C21" s="133" t="s">
        <v>206</v>
      </c>
      <c r="D21" s="134" t="s">
        <v>214</v>
      </c>
      <c r="E21" s="132"/>
      <c r="F21" s="135"/>
      <c r="G21" s="135"/>
      <c r="H21" s="135"/>
      <c r="I21" s="135"/>
      <c r="J21" s="136"/>
      <c r="K21" s="136"/>
      <c r="L21" s="135"/>
      <c r="M21" s="136"/>
      <c r="N21" s="136"/>
      <c r="O21" s="136"/>
      <c r="P21" s="136"/>
      <c r="Q21" s="136">
        <v>50000</v>
      </c>
      <c r="R21" s="137">
        <v>150000</v>
      </c>
      <c r="S21" s="138">
        <v>150000</v>
      </c>
      <c r="T21" s="136"/>
      <c r="U21" s="136"/>
      <c r="V21" s="139" t="s">
        <v>226</v>
      </c>
      <c r="W21" s="140"/>
      <c r="X21" s="140"/>
      <c r="Y21" s="140">
        <v>364</v>
      </c>
      <c r="Z21" s="140" t="s">
        <v>163</v>
      </c>
      <c r="AA21" s="140" t="s">
        <v>227</v>
      </c>
      <c r="AB21" s="140">
        <v>45000</v>
      </c>
      <c r="AC21" s="140" t="s">
        <v>121</v>
      </c>
    </row>
    <row r="22" spans="1:29" ht="21" hidden="1" customHeight="1">
      <c r="A22" s="131">
        <v>138</v>
      </c>
      <c r="B22" s="132" t="s">
        <v>228</v>
      </c>
      <c r="C22" s="133" t="s">
        <v>206</v>
      </c>
      <c r="D22" s="134" t="s">
        <v>214</v>
      </c>
      <c r="E22" s="132"/>
      <c r="F22" s="135"/>
      <c r="G22" s="135"/>
      <c r="H22" s="135"/>
      <c r="I22" s="135"/>
      <c r="J22" s="136"/>
      <c r="K22" s="136"/>
      <c r="L22" s="135"/>
      <c r="M22" s="136"/>
      <c r="N22" s="136"/>
      <c r="O22" s="136"/>
      <c r="P22" s="136"/>
      <c r="Q22" s="136">
        <v>33567</v>
      </c>
      <c r="R22" s="137">
        <v>32068</v>
      </c>
      <c r="S22" s="138">
        <v>32068</v>
      </c>
      <c r="T22" s="136">
        <v>32068</v>
      </c>
      <c r="U22" s="136"/>
      <c r="V22" s="139"/>
      <c r="W22" s="140"/>
      <c r="X22" s="140"/>
      <c r="Y22" s="140">
        <v>60</v>
      </c>
      <c r="Z22" s="140"/>
      <c r="AA22" s="140" t="s">
        <v>229</v>
      </c>
      <c r="AB22" s="140"/>
      <c r="AC22" s="140"/>
    </row>
    <row r="23" spans="1:29" s="130" customFormat="1" ht="21" hidden="1" customHeight="1">
      <c r="A23" s="95">
        <v>208</v>
      </c>
      <c r="B23" s="96" t="s">
        <v>230</v>
      </c>
      <c r="C23" s="97" t="s">
        <v>206</v>
      </c>
      <c r="D23" s="71" t="s">
        <v>214</v>
      </c>
      <c r="E23" s="96"/>
      <c r="F23" s="74"/>
      <c r="G23" s="74"/>
      <c r="H23" s="74"/>
      <c r="I23" s="74"/>
      <c r="J23" s="73"/>
      <c r="K23" s="73"/>
      <c r="L23" s="74"/>
      <c r="M23" s="73"/>
      <c r="N23" s="73"/>
      <c r="O23" s="73"/>
      <c r="P23" s="73"/>
      <c r="Q23" s="73">
        <v>125000</v>
      </c>
      <c r="R23" s="75">
        <v>150000</v>
      </c>
      <c r="S23" s="76">
        <v>150000</v>
      </c>
      <c r="T23" s="73"/>
      <c r="U23" s="73"/>
      <c r="V23" s="98" t="s">
        <v>231</v>
      </c>
      <c r="W23" s="57"/>
      <c r="X23" s="57"/>
      <c r="Y23" s="57">
        <v>369</v>
      </c>
      <c r="Z23" s="57"/>
      <c r="AA23" s="57" t="s">
        <v>232</v>
      </c>
      <c r="AB23" s="57"/>
      <c r="AC23" s="57"/>
    </row>
    <row r="24" spans="1:29" s="130" customFormat="1" ht="21" hidden="1" customHeight="1">
      <c r="A24" s="111">
        <v>277</v>
      </c>
      <c r="B24" s="112" t="s">
        <v>233</v>
      </c>
      <c r="C24" s="113" t="s">
        <v>206</v>
      </c>
      <c r="D24" s="114" t="s">
        <v>207</v>
      </c>
      <c r="E24" s="112"/>
      <c r="F24" s="115"/>
      <c r="G24" s="115"/>
      <c r="H24" s="115"/>
      <c r="I24" s="115"/>
      <c r="J24" s="116"/>
      <c r="K24" s="116"/>
      <c r="L24" s="115"/>
      <c r="M24" s="116"/>
      <c r="N24" s="116"/>
      <c r="O24" s="116"/>
      <c r="P24" s="116"/>
      <c r="Q24" s="116"/>
      <c r="R24" s="117">
        <v>150000</v>
      </c>
      <c r="S24" s="118">
        <v>150000</v>
      </c>
      <c r="T24" s="116"/>
      <c r="U24" s="116"/>
      <c r="V24" s="119" t="s">
        <v>211</v>
      </c>
      <c r="W24" s="120"/>
      <c r="X24" s="120"/>
      <c r="Y24" s="120">
        <v>329</v>
      </c>
      <c r="Z24" s="120"/>
      <c r="AA24" s="120" t="s">
        <v>234</v>
      </c>
      <c r="AB24" s="120"/>
      <c r="AC24" s="120"/>
    </row>
    <row r="25" spans="1:29" s="110" customFormat="1" ht="21" hidden="1" customHeight="1">
      <c r="A25" s="111">
        <v>277</v>
      </c>
      <c r="B25" s="112" t="s">
        <v>233</v>
      </c>
      <c r="C25" s="113" t="s">
        <v>206</v>
      </c>
      <c r="D25" s="114" t="s">
        <v>207</v>
      </c>
      <c r="E25" s="112"/>
      <c r="F25" s="115"/>
      <c r="G25" s="115"/>
      <c r="H25" s="115"/>
      <c r="I25" s="115"/>
      <c r="J25" s="116"/>
      <c r="K25" s="116"/>
      <c r="L25" s="115"/>
      <c r="M25" s="116"/>
      <c r="N25" s="116"/>
      <c r="O25" s="116"/>
      <c r="P25" s="116"/>
      <c r="Q25" s="116">
        <v>50428</v>
      </c>
      <c r="R25" s="117">
        <v>49982</v>
      </c>
      <c r="S25" s="118">
        <v>49982</v>
      </c>
      <c r="T25" s="116">
        <v>49982</v>
      </c>
      <c r="U25" s="116"/>
      <c r="V25" s="119" t="s">
        <v>211</v>
      </c>
      <c r="W25" s="120"/>
      <c r="X25" s="120"/>
      <c r="Y25" s="120">
        <v>122</v>
      </c>
      <c r="Z25" s="120"/>
      <c r="AA25" s="120" t="s">
        <v>235</v>
      </c>
      <c r="AB25" s="120"/>
      <c r="AC25" s="120"/>
    </row>
    <row r="26" spans="1:29" s="141" customFormat="1" ht="21" hidden="1" customHeight="1">
      <c r="A26" s="95">
        <v>336</v>
      </c>
      <c r="B26" s="96" t="s">
        <v>236</v>
      </c>
      <c r="C26" s="97" t="s">
        <v>29</v>
      </c>
      <c r="D26" s="71" t="s">
        <v>237</v>
      </c>
      <c r="E26" s="96"/>
      <c r="F26" s="74"/>
      <c r="G26" s="74"/>
      <c r="H26" s="74"/>
      <c r="I26" s="74"/>
      <c r="J26" s="73"/>
      <c r="K26" s="73"/>
      <c r="L26" s="74"/>
      <c r="M26" s="73"/>
      <c r="N26" s="73"/>
      <c r="O26" s="73"/>
      <c r="P26" s="73"/>
      <c r="Q26" s="73"/>
      <c r="R26" s="75"/>
      <c r="S26" s="76">
        <v>150000</v>
      </c>
      <c r="T26" s="73"/>
      <c r="U26" s="73"/>
      <c r="V26" s="98" t="s">
        <v>238</v>
      </c>
      <c r="W26" s="57"/>
      <c r="X26" s="57"/>
      <c r="Y26" s="57">
        <v>275</v>
      </c>
      <c r="Z26" s="57"/>
      <c r="AA26" s="57" t="s">
        <v>239</v>
      </c>
      <c r="AB26" s="57"/>
      <c r="AC26" s="57"/>
    </row>
    <row r="27" spans="1:29" s="141" customFormat="1" ht="21" customHeight="1">
      <c r="A27" s="95"/>
      <c r="B27" s="96" t="s">
        <v>240</v>
      </c>
      <c r="C27" s="97" t="s">
        <v>163</v>
      </c>
      <c r="D27" s="71" t="s">
        <v>184</v>
      </c>
      <c r="E27" s="96"/>
      <c r="F27" s="74"/>
      <c r="G27" s="74"/>
      <c r="H27" s="74"/>
      <c r="I27" s="74"/>
      <c r="J27" s="73"/>
      <c r="K27" s="73"/>
      <c r="L27" s="74"/>
      <c r="M27" s="73"/>
      <c r="N27" s="73"/>
      <c r="O27" s="73"/>
      <c r="P27" s="73"/>
      <c r="Q27" s="73">
        <v>150000</v>
      </c>
      <c r="R27" s="75">
        <v>150000</v>
      </c>
      <c r="S27" s="138">
        <v>150000</v>
      </c>
      <c r="T27" s="73"/>
      <c r="U27" s="73"/>
      <c r="V27" s="98"/>
      <c r="W27" s="57"/>
      <c r="X27" s="57"/>
      <c r="Y27" s="57">
        <v>365</v>
      </c>
      <c r="Z27" s="57"/>
      <c r="AA27" s="57" t="s">
        <v>241</v>
      </c>
      <c r="AB27" s="57"/>
      <c r="AC27" s="57"/>
    </row>
    <row r="28" spans="1:29" ht="21" hidden="1" customHeight="1">
      <c r="A28" s="142">
        <v>198</v>
      </c>
      <c r="B28" s="143" t="s">
        <v>242</v>
      </c>
      <c r="C28" s="144" t="s">
        <v>206</v>
      </c>
      <c r="D28" s="145" t="s">
        <v>214</v>
      </c>
      <c r="E28" s="143"/>
      <c r="F28" s="146"/>
      <c r="G28" s="146"/>
      <c r="H28" s="146"/>
      <c r="I28" s="146"/>
      <c r="J28" s="147"/>
      <c r="K28" s="147"/>
      <c r="L28" s="146"/>
      <c r="M28" s="147"/>
      <c r="N28" s="147"/>
      <c r="O28" s="147"/>
      <c r="P28" s="147"/>
      <c r="Q28" s="147">
        <v>145000</v>
      </c>
      <c r="R28" s="148">
        <v>145000</v>
      </c>
      <c r="S28" s="149">
        <v>145000</v>
      </c>
      <c r="T28" s="147"/>
      <c r="U28" s="147"/>
      <c r="V28" s="150" t="s">
        <v>243</v>
      </c>
      <c r="W28" s="141"/>
      <c r="X28" s="141"/>
      <c r="Y28" s="141">
        <v>310</v>
      </c>
      <c r="Z28" s="141"/>
      <c r="AA28" s="141" t="s">
        <v>244</v>
      </c>
      <c r="AB28" s="141"/>
      <c r="AC28" s="141"/>
    </row>
    <row r="29" spans="1:29" ht="21" hidden="1" customHeight="1">
      <c r="A29" s="142">
        <v>198</v>
      </c>
      <c r="B29" s="143" t="s">
        <v>242</v>
      </c>
      <c r="C29" s="144" t="s">
        <v>206</v>
      </c>
      <c r="D29" s="145" t="s">
        <v>214</v>
      </c>
      <c r="E29" s="143"/>
      <c r="F29" s="146"/>
      <c r="G29" s="146"/>
      <c r="H29" s="146"/>
      <c r="I29" s="146"/>
      <c r="J29" s="147"/>
      <c r="K29" s="147"/>
      <c r="L29" s="146"/>
      <c r="M29" s="147"/>
      <c r="N29" s="147"/>
      <c r="O29" s="147"/>
      <c r="P29" s="147"/>
      <c r="Q29" s="147">
        <v>4985</v>
      </c>
      <c r="R29" s="148">
        <v>4539</v>
      </c>
      <c r="S29" s="149">
        <v>4539</v>
      </c>
      <c r="T29" s="147">
        <v>4539</v>
      </c>
      <c r="U29" s="147"/>
      <c r="V29" s="150"/>
      <c r="W29" s="141"/>
      <c r="X29" s="141"/>
      <c r="Y29" s="141">
        <v>419</v>
      </c>
      <c r="Z29" s="141"/>
      <c r="AA29" s="141" t="s">
        <v>245</v>
      </c>
      <c r="AB29" s="141">
        <v>22897</v>
      </c>
      <c r="AC29" s="141" t="s">
        <v>246</v>
      </c>
    </row>
    <row r="30" spans="1:29" ht="21" hidden="1" customHeight="1">
      <c r="A30" s="151">
        <v>67</v>
      </c>
      <c r="B30" s="152" t="s">
        <v>247</v>
      </c>
      <c r="C30" s="153" t="s">
        <v>206</v>
      </c>
      <c r="D30" s="154" t="s">
        <v>214</v>
      </c>
      <c r="E30" s="152"/>
      <c r="F30" s="155"/>
      <c r="G30" s="155"/>
      <c r="H30" s="155"/>
      <c r="I30" s="155"/>
      <c r="J30" s="156"/>
      <c r="K30" s="156"/>
      <c r="L30" s="155"/>
      <c r="M30" s="156"/>
      <c r="N30" s="156"/>
      <c r="O30" s="156"/>
      <c r="P30" s="156"/>
      <c r="Q30" s="156">
        <v>125000</v>
      </c>
      <c r="R30" s="157">
        <v>125000</v>
      </c>
      <c r="S30" s="158">
        <v>125000</v>
      </c>
      <c r="T30" s="156"/>
      <c r="U30" s="156"/>
      <c r="V30" s="159" t="s">
        <v>248</v>
      </c>
      <c r="W30" s="160"/>
      <c r="X30" s="160"/>
      <c r="Y30" s="160">
        <v>52</v>
      </c>
      <c r="Z30" s="160">
        <v>7</v>
      </c>
      <c r="AA30" s="160" t="s">
        <v>249</v>
      </c>
      <c r="AB30" s="160">
        <v>75694</v>
      </c>
      <c r="AC30" s="160" t="s">
        <v>74</v>
      </c>
    </row>
    <row r="31" spans="1:29" s="161" customFormat="1" ht="21" hidden="1" customHeight="1">
      <c r="A31" s="151">
        <v>67</v>
      </c>
      <c r="B31" s="152" t="s">
        <v>247</v>
      </c>
      <c r="C31" s="153" t="s">
        <v>206</v>
      </c>
      <c r="D31" s="154" t="s">
        <v>214</v>
      </c>
      <c r="E31" s="152"/>
      <c r="F31" s="155"/>
      <c r="G31" s="155"/>
      <c r="H31" s="155"/>
      <c r="I31" s="155"/>
      <c r="J31" s="156"/>
      <c r="K31" s="156"/>
      <c r="L31" s="155"/>
      <c r="M31" s="156"/>
      <c r="N31" s="156"/>
      <c r="O31" s="156"/>
      <c r="P31" s="156"/>
      <c r="Q31" s="156">
        <v>32648</v>
      </c>
      <c r="R31" s="157">
        <v>32648</v>
      </c>
      <c r="S31" s="158">
        <v>32202</v>
      </c>
      <c r="T31" s="156"/>
      <c r="U31" s="156"/>
      <c r="V31" s="159"/>
      <c r="W31" s="160"/>
      <c r="X31" s="160"/>
      <c r="Y31" s="160">
        <v>383</v>
      </c>
      <c r="Z31" s="160"/>
      <c r="AA31" s="160" t="s">
        <v>250</v>
      </c>
      <c r="AB31" s="160"/>
      <c r="AC31" s="160"/>
    </row>
    <row r="32" spans="1:29" ht="21" customHeight="1">
      <c r="A32" s="95">
        <v>267</v>
      </c>
      <c r="B32" s="96" t="s">
        <v>251</v>
      </c>
      <c r="C32" s="97" t="s">
        <v>163</v>
      </c>
      <c r="D32" s="71" t="s">
        <v>252</v>
      </c>
      <c r="E32" s="96"/>
      <c r="F32" s="74"/>
      <c r="G32" s="74"/>
      <c r="H32" s="74"/>
      <c r="I32" s="74"/>
      <c r="J32" s="73"/>
      <c r="K32" s="73"/>
      <c r="L32" s="74"/>
      <c r="M32" s="73"/>
      <c r="N32" s="73"/>
      <c r="O32" s="73"/>
      <c r="P32" s="73"/>
      <c r="Q32" s="73">
        <v>116553</v>
      </c>
      <c r="R32" s="75">
        <v>116553</v>
      </c>
      <c r="S32" s="138">
        <v>116553</v>
      </c>
      <c r="T32" s="73">
        <v>116553</v>
      </c>
      <c r="U32" s="73"/>
      <c r="V32" s="98" t="s">
        <v>181</v>
      </c>
      <c r="Y32" s="57">
        <v>172</v>
      </c>
    </row>
    <row r="33" spans="1:29" s="162" customFormat="1" ht="21" customHeight="1">
      <c r="A33" s="142">
        <v>53</v>
      </c>
      <c r="B33" s="143" t="s">
        <v>253</v>
      </c>
      <c r="C33" s="144" t="s">
        <v>163</v>
      </c>
      <c r="D33" s="145" t="s">
        <v>184</v>
      </c>
      <c r="E33" s="143"/>
      <c r="F33" s="146"/>
      <c r="G33" s="146"/>
      <c r="H33" s="146"/>
      <c r="I33" s="146"/>
      <c r="J33" s="147"/>
      <c r="K33" s="147"/>
      <c r="L33" s="146"/>
      <c r="M33" s="147"/>
      <c r="N33" s="147"/>
      <c r="O33" s="147"/>
      <c r="P33" s="147"/>
      <c r="Q33" s="147">
        <v>110000</v>
      </c>
      <c r="R33" s="148">
        <v>110000</v>
      </c>
      <c r="S33" s="138">
        <v>110000</v>
      </c>
      <c r="T33" s="147">
        <v>110000</v>
      </c>
      <c r="U33" s="147"/>
      <c r="V33" s="150" t="s">
        <v>181</v>
      </c>
      <c r="W33" s="141"/>
      <c r="X33" s="141"/>
      <c r="Y33" s="141">
        <v>336</v>
      </c>
      <c r="Z33" s="141"/>
      <c r="AA33" s="141" t="s">
        <v>236</v>
      </c>
      <c r="AB33" s="141"/>
      <c r="AC33" s="141"/>
    </row>
    <row r="34" spans="1:29" ht="21" customHeight="1">
      <c r="A34" s="142">
        <v>53</v>
      </c>
      <c r="B34" s="143" t="s">
        <v>254</v>
      </c>
      <c r="C34" s="144" t="s">
        <v>163</v>
      </c>
      <c r="D34" s="145" t="s">
        <v>184</v>
      </c>
      <c r="E34" s="143"/>
      <c r="F34" s="146"/>
      <c r="G34" s="146"/>
      <c r="H34" s="146"/>
      <c r="I34" s="146"/>
      <c r="J34" s="147"/>
      <c r="K34" s="147"/>
      <c r="L34" s="146"/>
      <c r="M34" s="147"/>
      <c r="N34" s="147"/>
      <c r="O34" s="147"/>
      <c r="P34" s="147"/>
      <c r="Q34" s="147">
        <v>33723</v>
      </c>
      <c r="R34" s="148">
        <v>33723</v>
      </c>
      <c r="S34" s="138">
        <v>39218</v>
      </c>
      <c r="T34" s="147">
        <v>33723</v>
      </c>
      <c r="U34" s="147"/>
      <c r="V34" s="150" t="s">
        <v>181</v>
      </c>
      <c r="W34" s="141"/>
      <c r="X34" s="141"/>
      <c r="Y34" s="141"/>
      <c r="Z34" s="141"/>
      <c r="AA34" s="141" t="s">
        <v>240</v>
      </c>
      <c r="AB34" s="141"/>
      <c r="AC34" s="141"/>
    </row>
    <row r="35" spans="1:29" s="162" customFormat="1" ht="21" hidden="1" customHeight="1">
      <c r="A35" s="163">
        <v>89</v>
      </c>
      <c r="B35" s="164" t="s">
        <v>255</v>
      </c>
      <c r="C35" s="165" t="s">
        <v>206</v>
      </c>
      <c r="D35" s="166" t="s">
        <v>29</v>
      </c>
      <c r="E35" s="164"/>
      <c r="F35" s="167"/>
      <c r="G35" s="167"/>
      <c r="H35" s="167"/>
      <c r="I35" s="167"/>
      <c r="J35" s="168"/>
      <c r="K35" s="168"/>
      <c r="L35" s="167"/>
      <c r="M35" s="168"/>
      <c r="N35" s="168"/>
      <c r="O35" s="168"/>
      <c r="P35" s="168"/>
      <c r="Q35" s="168">
        <v>100000</v>
      </c>
      <c r="R35" s="169">
        <v>100000</v>
      </c>
      <c r="S35" s="170">
        <v>100000</v>
      </c>
      <c r="T35" s="168"/>
      <c r="U35" s="168"/>
      <c r="V35" s="171" t="s">
        <v>256</v>
      </c>
      <c r="W35" s="172"/>
      <c r="X35" s="172"/>
      <c r="Y35" s="172">
        <v>143</v>
      </c>
      <c r="Z35" s="172"/>
      <c r="AA35" s="172"/>
      <c r="AB35" s="172"/>
      <c r="AC35" s="172"/>
    </row>
    <row r="36" spans="1:29" s="160" customFormat="1" ht="21" customHeight="1">
      <c r="A36" s="121">
        <v>52</v>
      </c>
      <c r="B36" s="122" t="s">
        <v>249</v>
      </c>
      <c r="C36" s="123" t="s">
        <v>163</v>
      </c>
      <c r="D36" s="124" t="s">
        <v>184</v>
      </c>
      <c r="E36" s="122"/>
      <c r="F36" s="125"/>
      <c r="G36" s="125"/>
      <c r="H36" s="125"/>
      <c r="I36" s="125"/>
      <c r="J36" s="126"/>
      <c r="K36" s="126"/>
      <c r="L36" s="125"/>
      <c r="M36" s="126"/>
      <c r="N36" s="126"/>
      <c r="O36" s="126"/>
      <c r="P36" s="126"/>
      <c r="Q36" s="126">
        <v>75694</v>
      </c>
      <c r="R36" s="127">
        <v>75694</v>
      </c>
      <c r="S36" s="138">
        <v>88027</v>
      </c>
      <c r="T36" s="126">
        <v>75694</v>
      </c>
      <c r="U36" s="126"/>
      <c r="V36" s="129" t="s">
        <v>181</v>
      </c>
      <c r="W36" s="130"/>
      <c r="X36" s="130"/>
      <c r="Y36" s="130">
        <v>208</v>
      </c>
      <c r="Z36" s="130"/>
      <c r="AA36" s="130" t="s">
        <v>230</v>
      </c>
      <c r="AB36" s="130"/>
      <c r="AC36" s="130"/>
    </row>
    <row r="37" spans="1:29" ht="21" customHeight="1">
      <c r="A37" s="121">
        <v>52</v>
      </c>
      <c r="B37" s="122" t="s">
        <v>257</v>
      </c>
      <c r="C37" s="123" t="s">
        <v>163</v>
      </c>
      <c r="D37" s="124" t="s">
        <v>184</v>
      </c>
      <c r="E37" s="122"/>
      <c r="F37" s="125"/>
      <c r="G37" s="125"/>
      <c r="H37" s="125"/>
      <c r="I37" s="125"/>
      <c r="J37" s="126"/>
      <c r="K37" s="126"/>
      <c r="L37" s="125"/>
      <c r="M37" s="126"/>
      <c r="N37" s="126"/>
      <c r="O37" s="126"/>
      <c r="P37" s="126"/>
      <c r="Q37" s="126">
        <v>25000</v>
      </c>
      <c r="R37" s="127">
        <v>44141</v>
      </c>
      <c r="S37" s="138">
        <v>44141</v>
      </c>
      <c r="T37" s="126">
        <v>44141</v>
      </c>
      <c r="U37" s="126"/>
      <c r="V37" s="129" t="s">
        <v>181</v>
      </c>
      <c r="W37" s="130"/>
      <c r="X37" s="130"/>
      <c r="Y37" s="130">
        <v>277</v>
      </c>
      <c r="Z37" s="130"/>
      <c r="AA37" s="130" t="s">
        <v>233</v>
      </c>
      <c r="AB37" s="130"/>
      <c r="AC37" s="130"/>
    </row>
    <row r="38" spans="1:29" s="160" customFormat="1" ht="21" hidden="1" customHeight="1">
      <c r="A38" s="95">
        <v>383</v>
      </c>
      <c r="B38" s="96" t="s">
        <v>250</v>
      </c>
      <c r="C38" s="97" t="s">
        <v>206</v>
      </c>
      <c r="D38" s="71" t="s">
        <v>202</v>
      </c>
      <c r="E38" s="96"/>
      <c r="F38" s="74"/>
      <c r="G38" s="74"/>
      <c r="H38" s="74"/>
      <c r="I38" s="74"/>
      <c r="J38" s="73"/>
      <c r="K38" s="73"/>
      <c r="L38" s="74"/>
      <c r="M38" s="73"/>
      <c r="N38" s="73"/>
      <c r="O38" s="73"/>
      <c r="P38" s="73"/>
      <c r="Q38" s="73">
        <v>80000</v>
      </c>
      <c r="R38" s="75">
        <v>80000</v>
      </c>
      <c r="S38" s="76">
        <v>80000</v>
      </c>
      <c r="T38" s="73"/>
      <c r="U38" s="73"/>
      <c r="V38" s="98" t="s">
        <v>258</v>
      </c>
      <c r="W38" s="57"/>
      <c r="X38" s="57"/>
      <c r="Y38" s="57">
        <v>381</v>
      </c>
      <c r="Z38" s="57"/>
      <c r="AA38" s="57" t="s">
        <v>259</v>
      </c>
      <c r="AB38" s="57"/>
      <c r="AC38" s="57"/>
    </row>
    <row r="39" spans="1:29" s="181" customFormat="1" ht="21" customHeight="1">
      <c r="A39" s="173">
        <v>51</v>
      </c>
      <c r="B39" s="174" t="s">
        <v>260</v>
      </c>
      <c r="C39" s="175" t="s">
        <v>163</v>
      </c>
      <c r="D39" s="176" t="s">
        <v>184</v>
      </c>
      <c r="E39" s="174"/>
      <c r="F39" s="177"/>
      <c r="G39" s="177"/>
      <c r="H39" s="177"/>
      <c r="I39" s="177"/>
      <c r="J39" s="178"/>
      <c r="K39" s="178"/>
      <c r="L39" s="177"/>
      <c r="M39" s="178"/>
      <c r="N39" s="178"/>
      <c r="O39" s="178"/>
      <c r="P39" s="178"/>
      <c r="Q39" s="178">
        <v>64192</v>
      </c>
      <c r="R39" s="179">
        <v>64192</v>
      </c>
      <c r="S39" s="138">
        <v>75489</v>
      </c>
      <c r="T39" s="178">
        <v>64192</v>
      </c>
      <c r="U39" s="178"/>
      <c r="V39" s="180" t="s">
        <v>181</v>
      </c>
      <c r="W39" s="94"/>
      <c r="X39" s="94"/>
      <c r="Y39" s="94">
        <v>342</v>
      </c>
      <c r="Z39" s="94"/>
      <c r="AA39" s="94" t="s">
        <v>221</v>
      </c>
      <c r="AB39" s="94"/>
      <c r="AC39" s="94"/>
    </row>
    <row r="40" spans="1:29" s="182" customFormat="1" ht="21" customHeight="1">
      <c r="A40" s="173">
        <v>51</v>
      </c>
      <c r="B40" s="174" t="s">
        <v>257</v>
      </c>
      <c r="C40" s="175" t="s">
        <v>163</v>
      </c>
      <c r="D40" s="176" t="s">
        <v>184</v>
      </c>
      <c r="E40" s="174"/>
      <c r="F40" s="177"/>
      <c r="G40" s="177"/>
      <c r="H40" s="177"/>
      <c r="I40" s="177"/>
      <c r="J40" s="178"/>
      <c r="K40" s="178"/>
      <c r="L40" s="177"/>
      <c r="M40" s="178"/>
      <c r="N40" s="178"/>
      <c r="O40" s="178"/>
      <c r="P40" s="178"/>
      <c r="Q40" s="178">
        <v>25000</v>
      </c>
      <c r="R40" s="179">
        <v>44140</v>
      </c>
      <c r="S40" s="138">
        <v>44140</v>
      </c>
      <c r="T40" s="178">
        <v>44140</v>
      </c>
      <c r="U40" s="178"/>
      <c r="V40" s="180" t="s">
        <v>181</v>
      </c>
      <c r="W40" s="94"/>
      <c r="X40" s="94"/>
      <c r="Y40" s="94">
        <v>138</v>
      </c>
      <c r="Z40" s="94"/>
      <c r="AA40" s="94"/>
      <c r="AB40" s="94"/>
      <c r="AC40" s="94"/>
    </row>
    <row r="41" spans="1:29" s="181" customFormat="1" ht="21" hidden="1" customHeight="1">
      <c r="A41" s="95">
        <v>281</v>
      </c>
      <c r="B41" s="96" t="s">
        <v>261</v>
      </c>
      <c r="C41" s="97" t="s">
        <v>206</v>
      </c>
      <c r="D41" s="71" t="s">
        <v>214</v>
      </c>
      <c r="E41" s="96"/>
      <c r="F41" s="74"/>
      <c r="G41" s="74"/>
      <c r="H41" s="74"/>
      <c r="I41" s="74"/>
      <c r="J41" s="73"/>
      <c r="K41" s="73"/>
      <c r="L41" s="74"/>
      <c r="M41" s="73"/>
      <c r="N41" s="73"/>
      <c r="O41" s="73"/>
      <c r="P41" s="73"/>
      <c r="Q41" s="73">
        <v>75000</v>
      </c>
      <c r="R41" s="75">
        <v>75000</v>
      </c>
      <c r="S41" s="76">
        <v>75000</v>
      </c>
      <c r="T41" s="73"/>
      <c r="U41" s="73"/>
      <c r="V41" s="98"/>
      <c r="W41" s="57"/>
      <c r="X41" s="57"/>
      <c r="Y41" s="57">
        <v>284</v>
      </c>
      <c r="Z41" s="57"/>
      <c r="AA41" s="57" t="s">
        <v>262</v>
      </c>
      <c r="AB41" s="57"/>
      <c r="AC41" s="57"/>
    </row>
    <row r="42" spans="1:29" ht="21" customHeight="1">
      <c r="A42" s="183">
        <v>310</v>
      </c>
      <c r="B42" s="184" t="s">
        <v>244</v>
      </c>
      <c r="C42" s="185" t="s">
        <v>163</v>
      </c>
      <c r="D42" s="186" t="s">
        <v>184</v>
      </c>
      <c r="E42" s="184"/>
      <c r="F42" s="187"/>
      <c r="G42" s="187"/>
      <c r="H42" s="187"/>
      <c r="I42" s="187"/>
      <c r="J42" s="188"/>
      <c r="K42" s="188"/>
      <c r="L42" s="187"/>
      <c r="M42" s="188"/>
      <c r="N42" s="188"/>
      <c r="O42" s="188"/>
      <c r="P42" s="188"/>
      <c r="Q42" s="188"/>
      <c r="R42" s="189">
        <v>75000</v>
      </c>
      <c r="S42" s="138">
        <v>75000</v>
      </c>
      <c r="T42" s="188"/>
      <c r="U42" s="188"/>
      <c r="V42" s="191"/>
      <c r="W42" s="182"/>
      <c r="X42" s="182"/>
      <c r="Y42" s="182">
        <v>89</v>
      </c>
      <c r="Z42" s="182"/>
      <c r="AA42" s="182" t="s">
        <v>255</v>
      </c>
      <c r="AB42" s="182">
        <v>8796</v>
      </c>
      <c r="AC42" s="182" t="s">
        <v>263</v>
      </c>
    </row>
    <row r="43" spans="1:29" s="141" customFormat="1" ht="21" customHeight="1">
      <c r="A43" s="183">
        <v>310</v>
      </c>
      <c r="B43" s="184" t="s">
        <v>244</v>
      </c>
      <c r="C43" s="185" t="s">
        <v>163</v>
      </c>
      <c r="D43" s="186" t="s">
        <v>184</v>
      </c>
      <c r="E43" s="184"/>
      <c r="F43" s="187"/>
      <c r="G43" s="187"/>
      <c r="H43" s="187"/>
      <c r="I43" s="187"/>
      <c r="J43" s="188"/>
      <c r="K43" s="188"/>
      <c r="L43" s="187"/>
      <c r="M43" s="188"/>
      <c r="N43" s="188"/>
      <c r="O43" s="188"/>
      <c r="P43" s="188"/>
      <c r="Q43" s="188">
        <v>35000</v>
      </c>
      <c r="R43" s="189">
        <v>23195</v>
      </c>
      <c r="S43" s="138">
        <v>23195</v>
      </c>
      <c r="T43" s="188"/>
      <c r="U43" s="188"/>
      <c r="V43" s="191"/>
      <c r="W43" s="182"/>
      <c r="X43" s="182"/>
      <c r="Y43" s="182">
        <v>436</v>
      </c>
      <c r="Z43" s="182"/>
      <c r="AA43" s="182" t="s">
        <v>264</v>
      </c>
      <c r="AB43" s="182"/>
      <c r="AC43" s="182"/>
    </row>
    <row r="44" spans="1:29" s="109" customFormat="1" ht="21" customHeight="1">
      <c r="A44" s="95">
        <v>268</v>
      </c>
      <c r="B44" s="96" t="s">
        <v>209</v>
      </c>
      <c r="C44" s="97" t="s">
        <v>163</v>
      </c>
      <c r="D44" s="71" t="s">
        <v>252</v>
      </c>
      <c r="E44" s="96"/>
      <c r="F44" s="74"/>
      <c r="G44" s="74"/>
      <c r="H44" s="74"/>
      <c r="I44" s="74"/>
      <c r="J44" s="73"/>
      <c r="K44" s="73"/>
      <c r="L44" s="74"/>
      <c r="M44" s="73"/>
      <c r="N44" s="73"/>
      <c r="O44" s="73"/>
      <c r="P44" s="73"/>
      <c r="Q44" s="73">
        <v>14617</v>
      </c>
      <c r="R44" s="75">
        <v>14617</v>
      </c>
      <c r="S44" s="138">
        <v>70163</v>
      </c>
      <c r="T44" s="73">
        <v>14617</v>
      </c>
      <c r="U44" s="73"/>
      <c r="V44" s="98" t="s">
        <v>181</v>
      </c>
      <c r="W44" s="57"/>
      <c r="X44" s="57"/>
      <c r="Y44" s="57">
        <v>360</v>
      </c>
      <c r="Z44" s="57">
        <v>54</v>
      </c>
      <c r="AA44" s="57" t="s">
        <v>265</v>
      </c>
      <c r="AB44" s="57"/>
      <c r="AC44" s="57"/>
    </row>
    <row r="45" spans="1:29" s="109" customFormat="1" ht="21" hidden="1" customHeight="1">
      <c r="A45" s="95"/>
      <c r="B45" s="96" t="s">
        <v>212</v>
      </c>
      <c r="C45" s="97" t="s">
        <v>29</v>
      </c>
      <c r="D45" s="71" t="s">
        <v>191</v>
      </c>
      <c r="E45" s="96"/>
      <c r="F45" s="74"/>
      <c r="G45" s="74"/>
      <c r="H45" s="74"/>
      <c r="I45" s="74"/>
      <c r="J45" s="73"/>
      <c r="K45" s="73"/>
      <c r="L45" s="74"/>
      <c r="M45" s="73"/>
      <c r="N45" s="73"/>
      <c r="O45" s="73"/>
      <c r="P45" s="73"/>
      <c r="Q45" s="73">
        <v>70000</v>
      </c>
      <c r="R45" s="75">
        <v>70000</v>
      </c>
      <c r="S45" s="76">
        <v>70000</v>
      </c>
      <c r="T45" s="73"/>
      <c r="U45" s="73"/>
      <c r="V45" s="98"/>
      <c r="W45" s="57"/>
      <c r="X45" s="57"/>
      <c r="Y45" s="57">
        <v>416</v>
      </c>
      <c r="Z45" s="57"/>
      <c r="AA45" s="57" t="s">
        <v>266</v>
      </c>
      <c r="AB45" s="99">
        <v>45000</v>
      </c>
      <c r="AC45" s="57" t="s">
        <v>121</v>
      </c>
    </row>
    <row r="46" spans="1:29" s="120" customFormat="1" ht="21" hidden="1" customHeight="1">
      <c r="A46" s="95">
        <v>171</v>
      </c>
      <c r="B46" s="96" t="s">
        <v>216</v>
      </c>
      <c r="C46" s="97" t="s">
        <v>29</v>
      </c>
      <c r="D46" s="71" t="s">
        <v>237</v>
      </c>
      <c r="E46" s="96"/>
      <c r="F46" s="74"/>
      <c r="G46" s="74"/>
      <c r="H46" s="74"/>
      <c r="I46" s="74"/>
      <c r="J46" s="73"/>
      <c r="K46" s="73"/>
      <c r="L46" s="74"/>
      <c r="M46" s="73"/>
      <c r="N46" s="73"/>
      <c r="O46" s="73"/>
      <c r="P46" s="73"/>
      <c r="Q46" s="73">
        <v>64809</v>
      </c>
      <c r="R46" s="75">
        <v>64809</v>
      </c>
      <c r="S46" s="76">
        <v>64809</v>
      </c>
      <c r="T46" s="73"/>
      <c r="U46" s="73"/>
      <c r="V46" s="98"/>
      <c r="W46" s="57"/>
      <c r="X46" s="57"/>
      <c r="Y46" s="57">
        <v>439</v>
      </c>
      <c r="Z46" s="57"/>
      <c r="AA46" s="57" t="s">
        <v>267</v>
      </c>
      <c r="AB46" s="57"/>
      <c r="AC46" s="57"/>
    </row>
    <row r="47" spans="1:29" s="120" customFormat="1" ht="21" hidden="1" customHeight="1">
      <c r="A47" s="95">
        <v>451</v>
      </c>
      <c r="B47" s="96" t="s">
        <v>217</v>
      </c>
      <c r="C47" s="97" t="s">
        <v>29</v>
      </c>
      <c r="D47" s="71" t="s">
        <v>237</v>
      </c>
      <c r="E47" s="96"/>
      <c r="F47" s="74"/>
      <c r="G47" s="74"/>
      <c r="H47" s="74"/>
      <c r="I47" s="74"/>
      <c r="J47" s="73"/>
      <c r="K47" s="73"/>
      <c r="L47" s="74"/>
      <c r="M47" s="73"/>
      <c r="N47" s="73"/>
      <c r="O47" s="73"/>
      <c r="P47" s="73"/>
      <c r="Q47" s="73"/>
      <c r="R47" s="75">
        <v>55721</v>
      </c>
      <c r="S47" s="76">
        <v>55721</v>
      </c>
      <c r="T47" s="73"/>
      <c r="U47" s="73"/>
      <c r="V47" s="98"/>
      <c r="W47" s="57"/>
      <c r="X47" s="57"/>
      <c r="Y47" s="57">
        <v>385</v>
      </c>
      <c r="Z47" s="57">
        <v>62</v>
      </c>
      <c r="AA47" s="57" t="s">
        <v>268</v>
      </c>
      <c r="AB47" s="57"/>
      <c r="AC47" s="57"/>
    </row>
    <row r="48" spans="1:29" ht="21" hidden="1" customHeight="1">
      <c r="A48" s="192">
        <v>123</v>
      </c>
      <c r="B48" s="193" t="s">
        <v>269</v>
      </c>
      <c r="C48" s="194" t="s">
        <v>206</v>
      </c>
      <c r="D48" s="195" t="s">
        <v>270</v>
      </c>
      <c r="E48" s="193"/>
      <c r="F48" s="196"/>
      <c r="G48" s="196"/>
      <c r="H48" s="196"/>
      <c r="I48" s="196"/>
      <c r="J48" s="197"/>
      <c r="K48" s="197"/>
      <c r="L48" s="196"/>
      <c r="M48" s="197"/>
      <c r="N48" s="197"/>
      <c r="O48" s="197"/>
      <c r="P48" s="197"/>
      <c r="Q48" s="197">
        <v>55842</v>
      </c>
      <c r="R48" s="198">
        <v>55396</v>
      </c>
      <c r="S48" s="199">
        <v>55396</v>
      </c>
      <c r="T48" s="197">
        <v>55396</v>
      </c>
      <c r="U48" s="197"/>
      <c r="V48" s="200"/>
      <c r="W48" s="110"/>
      <c r="X48" s="110"/>
      <c r="Y48" s="110">
        <v>277</v>
      </c>
      <c r="Z48" s="110"/>
      <c r="AA48" s="110" t="s">
        <v>233</v>
      </c>
      <c r="AB48" s="110">
        <v>49982</v>
      </c>
      <c r="AC48" s="110" t="s">
        <v>271</v>
      </c>
    </row>
    <row r="49" spans="1:29" ht="21" hidden="1" customHeight="1">
      <c r="A49" s="192">
        <v>123</v>
      </c>
      <c r="B49" s="193"/>
      <c r="C49" s="194" t="s">
        <v>206</v>
      </c>
      <c r="D49" s="195" t="s">
        <v>270</v>
      </c>
      <c r="E49" s="193"/>
      <c r="F49" s="196"/>
      <c r="G49" s="196"/>
      <c r="H49" s="196"/>
      <c r="I49" s="196"/>
      <c r="J49" s="197"/>
      <c r="K49" s="197"/>
      <c r="L49" s="196"/>
      <c r="M49" s="197"/>
      <c r="N49" s="197"/>
      <c r="O49" s="197"/>
      <c r="P49" s="197"/>
      <c r="Q49" s="197">
        <v>50000</v>
      </c>
      <c r="R49" s="198">
        <v>50000</v>
      </c>
      <c r="S49" s="199">
        <v>50000</v>
      </c>
      <c r="T49" s="197"/>
      <c r="U49" s="197"/>
      <c r="V49" s="200"/>
      <c r="W49" s="110"/>
      <c r="X49" s="110"/>
      <c r="Y49" s="110">
        <v>78</v>
      </c>
      <c r="Z49" s="110"/>
      <c r="AA49" s="110" t="s">
        <v>205</v>
      </c>
      <c r="AB49" s="110">
        <v>48174</v>
      </c>
      <c r="AC49" s="110" t="s">
        <v>272</v>
      </c>
    </row>
    <row r="50" spans="1:29" s="201" customFormat="1" ht="21" hidden="1" customHeight="1">
      <c r="A50" s="95">
        <v>490</v>
      </c>
      <c r="B50" s="96" t="s">
        <v>273</v>
      </c>
      <c r="C50" s="97" t="s">
        <v>29</v>
      </c>
      <c r="D50" s="71"/>
      <c r="E50" s="96"/>
      <c r="F50" s="74"/>
      <c r="G50" s="74"/>
      <c r="H50" s="74"/>
      <c r="I50" s="74"/>
      <c r="J50" s="73"/>
      <c r="K50" s="73"/>
      <c r="L50" s="74"/>
      <c r="M50" s="73"/>
      <c r="N50" s="73"/>
      <c r="O50" s="73"/>
      <c r="P50" s="73"/>
      <c r="Q50" s="73"/>
      <c r="R50" s="75"/>
      <c r="S50" s="76">
        <v>54198</v>
      </c>
      <c r="T50" s="73"/>
      <c r="U50" s="73"/>
      <c r="V50" s="98"/>
      <c r="W50" s="57"/>
      <c r="X50" s="57"/>
      <c r="Y50" s="57">
        <v>384</v>
      </c>
      <c r="Z50" s="57"/>
      <c r="AA50" s="57" t="s">
        <v>274</v>
      </c>
      <c r="AB50" s="57"/>
      <c r="AC50" s="57"/>
    </row>
    <row r="51" spans="1:29" s="201" customFormat="1" ht="21" hidden="1" customHeight="1">
      <c r="A51" s="95">
        <v>259</v>
      </c>
      <c r="B51" s="96" t="s">
        <v>275</v>
      </c>
      <c r="C51" s="97" t="s">
        <v>206</v>
      </c>
      <c r="D51" s="71" t="s">
        <v>214</v>
      </c>
      <c r="E51" s="96"/>
      <c r="F51" s="74"/>
      <c r="G51" s="74"/>
      <c r="H51" s="74"/>
      <c r="I51" s="74"/>
      <c r="J51" s="73"/>
      <c r="K51" s="73"/>
      <c r="L51" s="74"/>
      <c r="M51" s="73"/>
      <c r="N51" s="73"/>
      <c r="O51" s="73"/>
      <c r="P51" s="73"/>
      <c r="Q51" s="73">
        <v>52095</v>
      </c>
      <c r="R51" s="75">
        <v>52095</v>
      </c>
      <c r="S51" s="76">
        <v>52095</v>
      </c>
      <c r="T51" s="73"/>
      <c r="U51" s="73"/>
      <c r="V51" s="98"/>
      <c r="W51" s="57"/>
      <c r="X51" s="57"/>
      <c r="Y51" s="57">
        <v>386</v>
      </c>
      <c r="Z51" s="57"/>
      <c r="AA51" s="57" t="s">
        <v>276</v>
      </c>
      <c r="AB51" s="57"/>
      <c r="AC51" s="57"/>
    </row>
    <row r="52" spans="1:29" ht="21" hidden="1" customHeight="1">
      <c r="A52" s="95">
        <v>44</v>
      </c>
      <c r="B52" s="96" t="s">
        <v>185</v>
      </c>
      <c r="C52" s="97" t="s">
        <v>206</v>
      </c>
      <c r="D52" s="71" t="s">
        <v>277</v>
      </c>
      <c r="E52" s="96"/>
      <c r="F52" s="74"/>
      <c r="G52" s="74"/>
      <c r="H52" s="74"/>
      <c r="I52" s="74"/>
      <c r="J52" s="73"/>
      <c r="K52" s="73"/>
      <c r="L52" s="74"/>
      <c r="M52" s="73"/>
      <c r="N52" s="73"/>
      <c r="O52" s="73"/>
      <c r="P52" s="73"/>
      <c r="Q52" s="73">
        <v>75000</v>
      </c>
      <c r="R52" s="75">
        <v>75000</v>
      </c>
      <c r="S52" s="76">
        <v>50932</v>
      </c>
      <c r="T52" s="73"/>
      <c r="U52" s="73"/>
      <c r="V52" s="98"/>
      <c r="Y52" s="57">
        <v>78</v>
      </c>
      <c r="AA52" s="57" t="s">
        <v>205</v>
      </c>
    </row>
    <row r="53" spans="1:29" s="172" customFormat="1" ht="21" hidden="1" customHeight="1">
      <c r="A53" s="183">
        <v>143</v>
      </c>
      <c r="B53" s="184"/>
      <c r="C53" s="185" t="s">
        <v>206</v>
      </c>
      <c r="D53" s="186" t="s">
        <v>214</v>
      </c>
      <c r="E53" s="184"/>
      <c r="F53" s="187"/>
      <c r="G53" s="187"/>
      <c r="H53" s="187"/>
      <c r="I53" s="187"/>
      <c r="J53" s="188"/>
      <c r="K53" s="188"/>
      <c r="L53" s="187"/>
      <c r="M53" s="188"/>
      <c r="N53" s="188"/>
      <c r="O53" s="188"/>
      <c r="P53" s="188"/>
      <c r="Q53" s="188">
        <v>50000</v>
      </c>
      <c r="R53" s="189">
        <v>50000</v>
      </c>
      <c r="S53" s="190">
        <v>50000</v>
      </c>
      <c r="T53" s="188"/>
      <c r="U53" s="188"/>
      <c r="V53" s="191"/>
      <c r="W53" s="182"/>
      <c r="X53" s="182"/>
      <c r="Y53" s="182">
        <v>51</v>
      </c>
      <c r="Z53" s="182"/>
      <c r="AA53" s="182" t="s">
        <v>257</v>
      </c>
      <c r="AB53" s="182">
        <v>44140</v>
      </c>
      <c r="AC53" s="182" t="s">
        <v>74</v>
      </c>
    </row>
    <row r="54" spans="1:29" ht="21" hidden="1" customHeight="1">
      <c r="A54" s="183">
        <v>143</v>
      </c>
      <c r="B54" s="184" t="s">
        <v>278</v>
      </c>
      <c r="C54" s="185" t="s">
        <v>206</v>
      </c>
      <c r="D54" s="186" t="s">
        <v>214</v>
      </c>
      <c r="E54" s="184"/>
      <c r="F54" s="187"/>
      <c r="G54" s="187"/>
      <c r="H54" s="187"/>
      <c r="I54" s="187"/>
      <c r="J54" s="188"/>
      <c r="K54" s="188"/>
      <c r="L54" s="187"/>
      <c r="M54" s="188"/>
      <c r="N54" s="188"/>
      <c r="O54" s="188"/>
      <c r="P54" s="188"/>
      <c r="Q54" s="188">
        <v>20000</v>
      </c>
      <c r="R54" s="189">
        <v>40071</v>
      </c>
      <c r="S54" s="190">
        <v>40071</v>
      </c>
      <c r="T54" s="188">
        <v>40071</v>
      </c>
      <c r="U54" s="188"/>
      <c r="V54" s="191"/>
      <c r="W54" s="182"/>
      <c r="X54" s="182"/>
      <c r="Y54" s="182">
        <v>172</v>
      </c>
      <c r="Z54" s="182"/>
      <c r="AA54" s="182" t="s">
        <v>279</v>
      </c>
      <c r="AB54" s="182"/>
      <c r="AC54" s="182"/>
    </row>
    <row r="55" spans="1:29" s="172" customFormat="1" ht="21" hidden="1" customHeight="1">
      <c r="A55" s="100">
        <v>243</v>
      </c>
      <c r="B55" s="101" t="s">
        <v>280</v>
      </c>
      <c r="C55" s="102" t="s">
        <v>29</v>
      </c>
      <c r="D55" s="103" t="s">
        <v>237</v>
      </c>
      <c r="E55" s="101"/>
      <c r="F55" s="104"/>
      <c r="G55" s="104"/>
      <c r="H55" s="104"/>
      <c r="I55" s="104"/>
      <c r="J55" s="105"/>
      <c r="K55" s="105"/>
      <c r="L55" s="104"/>
      <c r="M55" s="105"/>
      <c r="N55" s="105"/>
      <c r="O55" s="105"/>
      <c r="P55" s="105"/>
      <c r="Q55" s="105"/>
      <c r="R55" s="106">
        <v>50000</v>
      </c>
      <c r="S55" s="107">
        <v>50000</v>
      </c>
      <c r="T55" s="105"/>
      <c r="U55" s="105"/>
      <c r="V55" s="108"/>
      <c r="W55" s="109"/>
      <c r="X55" s="109"/>
      <c r="Y55" s="109">
        <v>75</v>
      </c>
      <c r="Z55" s="109">
        <v>27</v>
      </c>
      <c r="AA55" s="109" t="s">
        <v>281</v>
      </c>
      <c r="AB55" s="109"/>
      <c r="AC55" s="109"/>
    </row>
    <row r="56" spans="1:29" ht="21" hidden="1" customHeight="1">
      <c r="A56" s="100">
        <v>243</v>
      </c>
      <c r="B56" s="101" t="s">
        <v>280</v>
      </c>
      <c r="C56" s="102" t="s">
        <v>29</v>
      </c>
      <c r="D56" s="103" t="s">
        <v>237</v>
      </c>
      <c r="E56" s="101"/>
      <c r="F56" s="104"/>
      <c r="G56" s="104"/>
      <c r="H56" s="104"/>
      <c r="I56" s="104"/>
      <c r="J56" s="105"/>
      <c r="K56" s="105"/>
      <c r="L56" s="104"/>
      <c r="M56" s="105"/>
      <c r="N56" s="105"/>
      <c r="O56" s="105"/>
      <c r="P56" s="105"/>
      <c r="Q56" s="105">
        <v>8270</v>
      </c>
      <c r="R56" s="106">
        <v>7824</v>
      </c>
      <c r="S56" s="107">
        <v>7824</v>
      </c>
      <c r="T56" s="105"/>
      <c r="U56" s="105"/>
      <c r="V56" s="108"/>
      <c r="W56" s="109"/>
      <c r="X56" s="109"/>
      <c r="Y56" s="109">
        <v>295</v>
      </c>
      <c r="Z56" s="109">
        <v>30</v>
      </c>
      <c r="AA56" s="109" t="s">
        <v>282</v>
      </c>
      <c r="AB56" s="109">
        <v>26080</v>
      </c>
      <c r="AC56" s="109" t="s">
        <v>283</v>
      </c>
    </row>
    <row r="57" spans="1:29" ht="21" hidden="1" customHeight="1">
      <c r="A57" s="202">
        <v>244</v>
      </c>
      <c r="B57" s="203"/>
      <c r="C57" s="204" t="s">
        <v>29</v>
      </c>
      <c r="D57" s="205" t="s">
        <v>237</v>
      </c>
      <c r="E57" s="203"/>
      <c r="F57" s="206"/>
      <c r="G57" s="206"/>
      <c r="H57" s="206"/>
      <c r="I57" s="206"/>
      <c r="J57" s="207"/>
      <c r="K57" s="207"/>
      <c r="L57" s="206"/>
      <c r="M57" s="207"/>
      <c r="N57" s="207"/>
      <c r="O57" s="207"/>
      <c r="P57" s="207"/>
      <c r="Q57" s="207">
        <v>50000</v>
      </c>
      <c r="R57" s="208">
        <v>50000</v>
      </c>
      <c r="S57" s="209">
        <v>50000</v>
      </c>
      <c r="T57" s="207"/>
      <c r="U57" s="207"/>
      <c r="V57" s="210"/>
      <c r="W57" s="211"/>
      <c r="X57" s="211"/>
      <c r="Y57" s="211">
        <v>472</v>
      </c>
      <c r="Z57" s="211"/>
      <c r="AA57" s="211" t="s">
        <v>284</v>
      </c>
      <c r="AB57" s="211"/>
      <c r="AC57" s="211"/>
    </row>
    <row r="58" spans="1:29" ht="21" hidden="1" customHeight="1">
      <c r="A58" s="202">
        <v>244</v>
      </c>
      <c r="B58" s="203" t="s">
        <v>204</v>
      </c>
      <c r="C58" s="204" t="s">
        <v>29</v>
      </c>
      <c r="D58" s="205" t="s">
        <v>237</v>
      </c>
      <c r="E58" s="203"/>
      <c r="F58" s="206"/>
      <c r="G58" s="206"/>
      <c r="H58" s="206"/>
      <c r="I58" s="206"/>
      <c r="J58" s="207"/>
      <c r="K58" s="207"/>
      <c r="L58" s="206"/>
      <c r="M58" s="207"/>
      <c r="N58" s="207"/>
      <c r="O58" s="207"/>
      <c r="P58" s="207"/>
      <c r="Q58" s="207">
        <v>17750</v>
      </c>
      <c r="R58" s="208">
        <v>16747</v>
      </c>
      <c r="S58" s="209">
        <v>16747</v>
      </c>
      <c r="T58" s="207"/>
      <c r="U58" s="207"/>
      <c r="V58" s="210"/>
      <c r="W58" s="211"/>
      <c r="X58" s="211"/>
      <c r="Y58" s="211">
        <v>238</v>
      </c>
      <c r="Z58" s="211"/>
      <c r="AA58" s="211" t="s">
        <v>285</v>
      </c>
      <c r="AB58" s="211"/>
      <c r="AC58" s="211"/>
    </row>
    <row r="59" spans="1:29" ht="21" hidden="1" customHeight="1">
      <c r="A59" s="95"/>
      <c r="B59" s="96" t="s">
        <v>286</v>
      </c>
      <c r="C59" s="97" t="s">
        <v>29</v>
      </c>
      <c r="D59" s="71" t="s">
        <v>237</v>
      </c>
      <c r="E59" s="96"/>
      <c r="F59" s="74"/>
      <c r="G59" s="74"/>
      <c r="H59" s="74"/>
      <c r="I59" s="74"/>
      <c r="J59" s="73"/>
      <c r="K59" s="73"/>
      <c r="L59" s="74"/>
      <c r="M59" s="73"/>
      <c r="N59" s="73"/>
      <c r="O59" s="73"/>
      <c r="P59" s="73"/>
      <c r="Q59" s="73">
        <v>50000</v>
      </c>
      <c r="R59" s="75">
        <v>50000</v>
      </c>
      <c r="S59" s="76">
        <v>50000</v>
      </c>
      <c r="T59" s="73"/>
      <c r="U59" s="73"/>
      <c r="V59" s="98"/>
      <c r="Y59" s="57">
        <v>83</v>
      </c>
      <c r="AA59" s="57" t="s">
        <v>287</v>
      </c>
    </row>
    <row r="60" spans="1:29" ht="21" customHeight="1">
      <c r="A60" s="95">
        <v>364</v>
      </c>
      <c r="B60" s="96" t="s">
        <v>227</v>
      </c>
      <c r="C60" s="97" t="s">
        <v>163</v>
      </c>
      <c r="D60" s="71" t="s">
        <v>187</v>
      </c>
      <c r="E60" s="96"/>
      <c r="F60" s="74"/>
      <c r="G60" s="74"/>
      <c r="H60" s="74"/>
      <c r="I60" s="74"/>
      <c r="J60" s="73"/>
      <c r="K60" s="73"/>
      <c r="L60" s="74"/>
      <c r="M60" s="73"/>
      <c r="N60" s="73"/>
      <c r="O60" s="73"/>
      <c r="P60" s="73"/>
      <c r="Q60" s="73">
        <v>45000</v>
      </c>
      <c r="R60" s="75">
        <v>45000</v>
      </c>
      <c r="S60" s="138">
        <v>45000</v>
      </c>
      <c r="T60" s="73">
        <v>45000</v>
      </c>
      <c r="U60" s="73"/>
      <c r="V60" s="78" t="s">
        <v>181</v>
      </c>
      <c r="Y60" s="57">
        <v>437</v>
      </c>
      <c r="AA60" s="57" t="s">
        <v>288</v>
      </c>
      <c r="AB60" s="99">
        <v>4324</v>
      </c>
      <c r="AC60" s="57" t="s">
        <v>289</v>
      </c>
    </row>
    <row r="61" spans="1:29" s="140" customFormat="1" ht="21" hidden="1" customHeight="1">
      <c r="A61" s="95">
        <v>368</v>
      </c>
      <c r="B61" s="96" t="s">
        <v>290</v>
      </c>
      <c r="C61" s="97" t="s">
        <v>29</v>
      </c>
      <c r="D61" s="71" t="s">
        <v>237</v>
      </c>
      <c r="E61" s="96"/>
      <c r="F61" s="74"/>
      <c r="G61" s="74"/>
      <c r="H61" s="74"/>
      <c r="I61" s="74"/>
      <c r="J61" s="73"/>
      <c r="K61" s="73"/>
      <c r="L61" s="74"/>
      <c r="M61" s="73"/>
      <c r="N61" s="73"/>
      <c r="O61" s="73"/>
      <c r="P61" s="73"/>
      <c r="Q61" s="73">
        <v>45000</v>
      </c>
      <c r="R61" s="75">
        <v>45000</v>
      </c>
      <c r="S61" s="76">
        <v>45000</v>
      </c>
      <c r="T61" s="73"/>
      <c r="U61" s="73"/>
      <c r="V61" s="98"/>
      <c r="W61" s="57"/>
      <c r="X61" s="57"/>
      <c r="Y61" s="57">
        <v>48</v>
      </c>
      <c r="Z61" s="57">
        <v>15</v>
      </c>
      <c r="AA61" s="57" t="s">
        <v>291</v>
      </c>
      <c r="AB61" s="99">
        <v>3550</v>
      </c>
      <c r="AC61" s="57" t="s">
        <v>292</v>
      </c>
    </row>
    <row r="62" spans="1:29" s="140" customFormat="1" ht="21" customHeight="1">
      <c r="A62" s="95">
        <v>60</v>
      </c>
      <c r="B62" s="96" t="s">
        <v>229</v>
      </c>
      <c r="C62" s="97" t="s">
        <v>163</v>
      </c>
      <c r="D62" s="71" t="s">
        <v>184</v>
      </c>
      <c r="E62" s="96"/>
      <c r="F62" s="74"/>
      <c r="G62" s="74"/>
      <c r="H62" s="74"/>
      <c r="I62" s="74"/>
      <c r="J62" s="73"/>
      <c r="K62" s="73"/>
      <c r="L62" s="74"/>
      <c r="M62" s="73"/>
      <c r="N62" s="73"/>
      <c r="O62" s="73"/>
      <c r="P62" s="73"/>
      <c r="Q62" s="73">
        <v>35000</v>
      </c>
      <c r="R62" s="75">
        <v>44661</v>
      </c>
      <c r="S62" s="138">
        <v>44661</v>
      </c>
      <c r="T62" s="73"/>
      <c r="U62" s="73"/>
      <c r="V62" s="98"/>
      <c r="W62" s="57"/>
      <c r="X62" s="57"/>
      <c r="Y62" s="57">
        <v>67</v>
      </c>
      <c r="Z62" s="57"/>
      <c r="AA62" s="57" t="s">
        <v>247</v>
      </c>
      <c r="AB62" s="57"/>
      <c r="AC62" s="57"/>
    </row>
    <row r="63" spans="1:29" s="182" customFormat="1" ht="21" hidden="1" customHeight="1">
      <c r="A63" s="212">
        <v>172</v>
      </c>
      <c r="B63" s="213" t="s">
        <v>279</v>
      </c>
      <c r="C63" s="214" t="s">
        <v>29</v>
      </c>
      <c r="D63" s="215" t="s">
        <v>202</v>
      </c>
      <c r="E63" s="213"/>
      <c r="F63" s="216"/>
      <c r="G63" s="216"/>
      <c r="H63" s="216"/>
      <c r="I63" s="216"/>
      <c r="J63" s="217"/>
      <c r="K63" s="217"/>
      <c r="L63" s="216"/>
      <c r="M63" s="217"/>
      <c r="N63" s="217"/>
      <c r="O63" s="217"/>
      <c r="P63" s="217"/>
      <c r="Q63" s="217">
        <v>43290</v>
      </c>
      <c r="R63" s="218">
        <v>43290</v>
      </c>
      <c r="S63" s="219">
        <v>42844</v>
      </c>
      <c r="T63" s="217"/>
      <c r="U63" s="217"/>
      <c r="V63" s="220"/>
      <c r="W63" s="221"/>
      <c r="X63" s="221"/>
      <c r="Y63" s="221">
        <v>448</v>
      </c>
      <c r="Z63" s="221"/>
      <c r="AA63" s="221" t="s">
        <v>293</v>
      </c>
      <c r="AB63" s="221"/>
      <c r="AC63" s="221"/>
    </row>
    <row r="64" spans="1:29" ht="21" hidden="1" customHeight="1">
      <c r="A64" s="212">
        <v>172</v>
      </c>
      <c r="B64" s="213"/>
      <c r="C64" s="214" t="s">
        <v>29</v>
      </c>
      <c r="D64" s="215" t="s">
        <v>202</v>
      </c>
      <c r="E64" s="213"/>
      <c r="F64" s="216"/>
      <c r="G64" s="216"/>
      <c r="H64" s="216"/>
      <c r="I64" s="216"/>
      <c r="J64" s="217"/>
      <c r="K64" s="217"/>
      <c r="L64" s="216"/>
      <c r="M64" s="217"/>
      <c r="N64" s="217"/>
      <c r="O64" s="217"/>
      <c r="P64" s="217"/>
      <c r="Q64" s="217">
        <v>120000</v>
      </c>
      <c r="R64" s="218">
        <v>120000</v>
      </c>
      <c r="S64" s="219">
        <v>12000</v>
      </c>
      <c r="T64" s="217"/>
      <c r="U64" s="217"/>
      <c r="V64" s="220"/>
      <c r="W64" s="221"/>
      <c r="X64" s="221"/>
      <c r="Y64" s="221">
        <v>320</v>
      </c>
      <c r="Z64" s="221"/>
      <c r="AA64" s="221" t="s">
        <v>294</v>
      </c>
      <c r="AB64" s="221"/>
      <c r="AC64" s="221"/>
    </row>
    <row r="65" spans="1:29" ht="21" hidden="1" customHeight="1">
      <c r="A65" s="95">
        <v>18</v>
      </c>
      <c r="B65" s="96" t="s">
        <v>295</v>
      </c>
      <c r="C65" s="97" t="s">
        <v>29</v>
      </c>
      <c r="D65" s="71" t="s">
        <v>237</v>
      </c>
      <c r="E65" s="96"/>
      <c r="F65" s="74"/>
      <c r="G65" s="74"/>
      <c r="H65" s="74"/>
      <c r="I65" s="74"/>
      <c r="J65" s="73"/>
      <c r="K65" s="73"/>
      <c r="L65" s="74"/>
      <c r="M65" s="73"/>
      <c r="N65" s="73"/>
      <c r="O65" s="73"/>
      <c r="P65" s="73"/>
      <c r="Q65" s="73">
        <v>36732</v>
      </c>
      <c r="R65" s="75">
        <v>36732</v>
      </c>
      <c r="S65" s="76">
        <v>36732</v>
      </c>
      <c r="T65" s="73"/>
      <c r="U65" s="73"/>
      <c r="V65" s="98"/>
      <c r="Z65" s="57" t="s">
        <v>163</v>
      </c>
      <c r="AA65" s="57" t="s">
        <v>186</v>
      </c>
      <c r="AB65" s="99">
        <v>616043</v>
      </c>
      <c r="AC65" s="57" t="s">
        <v>121</v>
      </c>
    </row>
    <row r="66" spans="1:29" ht="21" hidden="1" customHeight="1">
      <c r="A66" s="95">
        <v>61</v>
      </c>
      <c r="B66" s="96" t="s">
        <v>296</v>
      </c>
      <c r="C66" s="97" t="s">
        <v>29</v>
      </c>
      <c r="D66" s="71" t="s">
        <v>297</v>
      </c>
      <c r="E66" s="96"/>
      <c r="F66" s="74"/>
      <c r="G66" s="74"/>
      <c r="H66" s="74"/>
      <c r="I66" s="74"/>
      <c r="J66" s="73"/>
      <c r="K66" s="73"/>
      <c r="L66" s="74"/>
      <c r="M66" s="73"/>
      <c r="N66" s="73"/>
      <c r="O66" s="73"/>
      <c r="P66" s="73"/>
      <c r="Q66" s="73">
        <v>35000</v>
      </c>
      <c r="R66" s="75">
        <v>35000</v>
      </c>
      <c r="S66" s="76">
        <v>35000</v>
      </c>
      <c r="T66" s="73"/>
      <c r="U66" s="73"/>
      <c r="V66" s="98"/>
      <c r="Y66" s="57">
        <v>267</v>
      </c>
      <c r="AA66" s="57" t="s">
        <v>251</v>
      </c>
      <c r="AB66" s="99">
        <v>116553</v>
      </c>
      <c r="AC66" s="57" t="s">
        <v>210</v>
      </c>
    </row>
    <row r="67" spans="1:29" ht="21" hidden="1" customHeight="1">
      <c r="A67" s="95">
        <v>250</v>
      </c>
      <c r="B67" s="96" t="s">
        <v>298</v>
      </c>
      <c r="C67" s="97" t="s">
        <v>29</v>
      </c>
      <c r="D67" s="71" t="s">
        <v>237</v>
      </c>
      <c r="E67" s="96"/>
      <c r="F67" s="74"/>
      <c r="G67" s="74"/>
      <c r="H67" s="74"/>
      <c r="I67" s="74"/>
      <c r="J67" s="73"/>
      <c r="K67" s="73"/>
      <c r="L67" s="74"/>
      <c r="M67" s="73"/>
      <c r="N67" s="73"/>
      <c r="O67" s="73"/>
      <c r="P67" s="73"/>
      <c r="Q67" s="73">
        <v>35000</v>
      </c>
      <c r="R67" s="75">
        <v>35000</v>
      </c>
      <c r="S67" s="76">
        <v>35000</v>
      </c>
      <c r="T67" s="73"/>
      <c r="U67" s="73"/>
      <c r="V67" s="98"/>
      <c r="Y67" s="57">
        <v>163</v>
      </c>
    </row>
    <row r="68" spans="1:29" s="161" customFormat="1" ht="21" hidden="1" customHeight="1">
      <c r="A68" s="222">
        <v>275</v>
      </c>
      <c r="B68" s="223" t="s">
        <v>239</v>
      </c>
      <c r="C68" s="224" t="s">
        <v>206</v>
      </c>
      <c r="D68" s="225" t="s">
        <v>207</v>
      </c>
      <c r="E68" s="223"/>
      <c r="F68" s="226"/>
      <c r="G68" s="226"/>
      <c r="H68" s="226"/>
      <c r="I68" s="226"/>
      <c r="J68" s="227"/>
      <c r="K68" s="227"/>
      <c r="L68" s="226"/>
      <c r="M68" s="227"/>
      <c r="N68" s="227"/>
      <c r="O68" s="227"/>
      <c r="P68" s="227"/>
      <c r="Q68" s="227"/>
      <c r="R68" s="228">
        <v>34000</v>
      </c>
      <c r="S68" s="229">
        <v>34000</v>
      </c>
      <c r="T68" s="227"/>
      <c r="U68" s="227"/>
      <c r="V68" s="230"/>
      <c r="W68" s="231"/>
      <c r="X68" s="231"/>
      <c r="Y68" s="231">
        <v>81</v>
      </c>
      <c r="Z68" s="231"/>
      <c r="AA68" s="231" t="s">
        <v>219</v>
      </c>
      <c r="AB68" s="231"/>
      <c r="AC68" s="231"/>
    </row>
    <row r="69" spans="1:29" ht="21" hidden="1" customHeight="1">
      <c r="A69" s="222">
        <v>275</v>
      </c>
      <c r="B69" s="223" t="s">
        <v>239</v>
      </c>
      <c r="C69" s="224" t="s">
        <v>206</v>
      </c>
      <c r="D69" s="225" t="s">
        <v>207</v>
      </c>
      <c r="E69" s="223"/>
      <c r="F69" s="226"/>
      <c r="G69" s="226"/>
      <c r="H69" s="226"/>
      <c r="I69" s="226"/>
      <c r="J69" s="227"/>
      <c r="K69" s="227"/>
      <c r="L69" s="226"/>
      <c r="M69" s="227"/>
      <c r="N69" s="227"/>
      <c r="O69" s="227"/>
      <c r="P69" s="227"/>
      <c r="Q69" s="227">
        <v>6824</v>
      </c>
      <c r="R69" s="228">
        <v>6377</v>
      </c>
      <c r="S69" s="229">
        <v>6377</v>
      </c>
      <c r="T69" s="227"/>
      <c r="U69" s="227"/>
      <c r="V69" s="230"/>
      <c r="W69" s="231"/>
      <c r="X69" s="231"/>
      <c r="Y69" s="231">
        <v>169</v>
      </c>
      <c r="Z69" s="231"/>
      <c r="AA69" s="231" t="s">
        <v>299</v>
      </c>
      <c r="AB69" s="231"/>
      <c r="AC69" s="231"/>
    </row>
    <row r="70" spans="1:29" ht="21" hidden="1" customHeight="1">
      <c r="A70" s="95">
        <v>482</v>
      </c>
      <c r="B70" s="96" t="s">
        <v>300</v>
      </c>
      <c r="C70" s="97" t="s">
        <v>29</v>
      </c>
      <c r="D70" s="71" t="s">
        <v>301</v>
      </c>
      <c r="E70" s="96"/>
      <c r="F70" s="74"/>
      <c r="G70" s="74"/>
      <c r="H70" s="74"/>
      <c r="I70" s="74"/>
      <c r="J70" s="73"/>
      <c r="K70" s="73"/>
      <c r="L70" s="74"/>
      <c r="M70" s="73"/>
      <c r="N70" s="73"/>
      <c r="O70" s="73"/>
      <c r="P70" s="73"/>
      <c r="Q70" s="73"/>
      <c r="R70" s="75">
        <v>0</v>
      </c>
      <c r="S70" s="76">
        <v>30812</v>
      </c>
      <c r="T70" s="73"/>
      <c r="U70" s="73"/>
      <c r="V70" s="98"/>
      <c r="Y70" s="57">
        <v>87</v>
      </c>
      <c r="Z70" s="57" t="s">
        <v>302</v>
      </c>
      <c r="AA70" s="57" t="s">
        <v>303</v>
      </c>
      <c r="AB70" s="99">
        <v>300</v>
      </c>
      <c r="AC70" s="57" t="s">
        <v>74</v>
      </c>
    </row>
    <row r="71" spans="1:29" s="232" customFormat="1" ht="21" customHeight="1">
      <c r="A71" s="95">
        <v>50</v>
      </c>
      <c r="B71" s="96" t="s">
        <v>304</v>
      </c>
      <c r="C71" s="97" t="s">
        <v>163</v>
      </c>
      <c r="D71" s="71" t="s">
        <v>202</v>
      </c>
      <c r="E71" s="96"/>
      <c r="F71" s="74"/>
      <c r="G71" s="74"/>
      <c r="H71" s="74"/>
      <c r="I71" s="74"/>
      <c r="J71" s="73"/>
      <c r="K71" s="73"/>
      <c r="L71" s="74"/>
      <c r="M71" s="73"/>
      <c r="N71" s="73"/>
      <c r="O71" s="73"/>
      <c r="P71" s="73"/>
      <c r="Q71" s="73">
        <v>30550</v>
      </c>
      <c r="R71" s="75">
        <v>30550</v>
      </c>
      <c r="S71" s="138">
        <v>30550</v>
      </c>
      <c r="T71" s="73">
        <v>30550</v>
      </c>
      <c r="U71" s="73"/>
      <c r="V71" s="98" t="s">
        <v>181</v>
      </c>
      <c r="W71" s="57"/>
      <c r="X71" s="57"/>
      <c r="Y71" s="57">
        <v>197</v>
      </c>
      <c r="Z71" s="57"/>
      <c r="AA71" s="57" t="s">
        <v>193</v>
      </c>
      <c r="AB71" s="57"/>
      <c r="AC71" s="57"/>
    </row>
    <row r="72" spans="1:29" s="232" customFormat="1" ht="21" hidden="1" customHeight="1">
      <c r="A72" s="233">
        <v>65</v>
      </c>
      <c r="B72" s="234" t="s">
        <v>305</v>
      </c>
      <c r="C72" s="235" t="s">
        <v>206</v>
      </c>
      <c r="D72" s="236" t="s">
        <v>306</v>
      </c>
      <c r="E72" s="234"/>
      <c r="F72" s="237"/>
      <c r="G72" s="237"/>
      <c r="H72" s="237"/>
      <c r="I72" s="237"/>
      <c r="J72" s="238"/>
      <c r="K72" s="238"/>
      <c r="L72" s="237"/>
      <c r="M72" s="238"/>
      <c r="N72" s="238"/>
      <c r="O72" s="238"/>
      <c r="P72" s="238"/>
      <c r="Q72" s="238">
        <v>30000</v>
      </c>
      <c r="R72" s="239">
        <v>30000</v>
      </c>
      <c r="S72" s="240">
        <v>30000</v>
      </c>
      <c r="T72" s="238">
        <v>32202</v>
      </c>
      <c r="U72" s="238"/>
      <c r="V72" s="241"/>
      <c r="W72" s="162"/>
      <c r="X72" s="162"/>
      <c r="Y72" s="162">
        <v>53</v>
      </c>
      <c r="Z72" s="162"/>
      <c r="AA72" s="162" t="s">
        <v>253</v>
      </c>
      <c r="AB72" s="162">
        <v>110000</v>
      </c>
      <c r="AC72" s="162" t="s">
        <v>74</v>
      </c>
    </row>
    <row r="73" spans="1:29" ht="21" hidden="1" customHeight="1">
      <c r="A73" s="233">
        <v>65</v>
      </c>
      <c r="B73" s="234" t="s">
        <v>305</v>
      </c>
      <c r="C73" s="235" t="s">
        <v>206</v>
      </c>
      <c r="D73" s="236" t="s">
        <v>306</v>
      </c>
      <c r="E73" s="234"/>
      <c r="F73" s="237"/>
      <c r="G73" s="237"/>
      <c r="H73" s="237"/>
      <c r="I73" s="237"/>
      <c r="J73" s="238"/>
      <c r="K73" s="238"/>
      <c r="L73" s="237"/>
      <c r="M73" s="238"/>
      <c r="N73" s="238"/>
      <c r="O73" s="238"/>
      <c r="P73" s="238"/>
      <c r="Q73" s="238">
        <v>4166</v>
      </c>
      <c r="R73" s="239">
        <v>4166</v>
      </c>
      <c r="S73" s="240">
        <v>2797</v>
      </c>
      <c r="T73" s="238">
        <v>2797</v>
      </c>
      <c r="U73" s="238"/>
      <c r="V73" s="241"/>
      <c r="W73" s="162"/>
      <c r="X73" s="162"/>
      <c r="Y73" s="162">
        <v>89</v>
      </c>
      <c r="Z73" s="162"/>
      <c r="AA73" s="162" t="s">
        <v>255</v>
      </c>
      <c r="AB73" s="162"/>
      <c r="AC73" s="162"/>
    </row>
    <row r="74" spans="1:29" ht="21" hidden="1" customHeight="1">
      <c r="A74" s="95">
        <v>59</v>
      </c>
      <c r="B74" s="96" t="s">
        <v>307</v>
      </c>
      <c r="C74" s="97" t="s">
        <v>29</v>
      </c>
      <c r="D74" s="71" t="s">
        <v>237</v>
      </c>
      <c r="E74" s="96"/>
      <c r="F74" s="74"/>
      <c r="G74" s="74"/>
      <c r="H74" s="74"/>
      <c r="I74" s="74"/>
      <c r="J74" s="73"/>
      <c r="K74" s="73"/>
      <c r="L74" s="74"/>
      <c r="M74" s="73"/>
      <c r="N74" s="73"/>
      <c r="O74" s="73"/>
      <c r="P74" s="73"/>
      <c r="Q74" s="73">
        <v>26048</v>
      </c>
      <c r="R74" s="75">
        <v>26048</v>
      </c>
      <c r="S74" s="76">
        <v>29948</v>
      </c>
      <c r="T74" s="73">
        <v>26048</v>
      </c>
      <c r="U74" s="73"/>
      <c r="V74" s="98"/>
      <c r="Y74" s="57">
        <v>198</v>
      </c>
      <c r="AA74" s="57" t="s">
        <v>242</v>
      </c>
    </row>
    <row r="75" spans="1:29" ht="21" hidden="1" customHeight="1">
      <c r="A75" s="95">
        <v>439</v>
      </c>
      <c r="B75" s="96" t="s">
        <v>267</v>
      </c>
      <c r="C75" s="97" t="s">
        <v>29</v>
      </c>
      <c r="D75" s="71" t="s">
        <v>237</v>
      </c>
      <c r="E75" s="96"/>
      <c r="F75" s="74"/>
      <c r="G75" s="74"/>
      <c r="H75" s="74"/>
      <c r="I75" s="74"/>
      <c r="J75" s="73"/>
      <c r="K75" s="73"/>
      <c r="L75" s="74"/>
      <c r="M75" s="73"/>
      <c r="N75" s="73"/>
      <c r="O75" s="73"/>
      <c r="P75" s="73"/>
      <c r="Q75" s="73"/>
      <c r="R75" s="75">
        <v>28000</v>
      </c>
      <c r="S75" s="76">
        <v>28000</v>
      </c>
      <c r="T75" s="73"/>
      <c r="U75" s="73"/>
      <c r="V75" s="98"/>
      <c r="Y75" s="57">
        <v>260</v>
      </c>
      <c r="Z75" s="57">
        <v>36</v>
      </c>
      <c r="AA75" s="57" t="s">
        <v>308</v>
      </c>
    </row>
    <row r="76" spans="1:29" s="221" customFormat="1" ht="21" hidden="1" customHeight="1">
      <c r="A76" s="95">
        <v>448</v>
      </c>
      <c r="B76" s="96" t="s">
        <v>293</v>
      </c>
      <c r="C76" s="97" t="s">
        <v>29</v>
      </c>
      <c r="D76" s="71"/>
      <c r="E76" s="96"/>
      <c r="F76" s="74"/>
      <c r="G76" s="74"/>
      <c r="H76" s="74"/>
      <c r="I76" s="74"/>
      <c r="J76" s="73"/>
      <c r="K76" s="73"/>
      <c r="L76" s="74"/>
      <c r="M76" s="73"/>
      <c r="N76" s="73"/>
      <c r="O76" s="73"/>
      <c r="P76" s="73"/>
      <c r="Q76" s="73"/>
      <c r="R76" s="75"/>
      <c r="S76" s="76">
        <v>27499</v>
      </c>
      <c r="T76" s="73"/>
      <c r="U76" s="73"/>
      <c r="V76" s="98"/>
      <c r="W76" s="57"/>
      <c r="X76" s="57"/>
      <c r="Y76" s="57">
        <v>207</v>
      </c>
      <c r="Z76" s="57">
        <v>30</v>
      </c>
      <c r="AA76" s="57" t="s">
        <v>309</v>
      </c>
      <c r="AB76" s="99">
        <v>-11957</v>
      </c>
      <c r="AC76" s="57" t="s">
        <v>283</v>
      </c>
    </row>
    <row r="77" spans="1:29" s="221" customFormat="1" ht="21" hidden="1" customHeight="1">
      <c r="A77" s="95">
        <v>320</v>
      </c>
      <c r="B77" s="96" t="s">
        <v>294</v>
      </c>
      <c r="C77" s="97" t="s">
        <v>206</v>
      </c>
      <c r="D77" s="71" t="s">
        <v>214</v>
      </c>
      <c r="E77" s="96"/>
      <c r="F77" s="74"/>
      <c r="G77" s="74"/>
      <c r="H77" s="74"/>
      <c r="I77" s="74"/>
      <c r="J77" s="73"/>
      <c r="K77" s="73"/>
      <c r="L77" s="74"/>
      <c r="M77" s="73"/>
      <c r="N77" s="73"/>
      <c r="O77" s="73"/>
      <c r="P77" s="73"/>
      <c r="Q77" s="73">
        <v>26881</v>
      </c>
      <c r="R77" s="75">
        <v>26435</v>
      </c>
      <c r="S77" s="76">
        <v>26435</v>
      </c>
      <c r="T77" s="73"/>
      <c r="U77" s="73"/>
      <c r="V77" s="98"/>
      <c r="W77" s="57"/>
      <c r="X77" s="57"/>
      <c r="Y77" s="57">
        <v>243</v>
      </c>
      <c r="Z77" s="57">
        <v>69</v>
      </c>
      <c r="AA77" s="57" t="s">
        <v>280</v>
      </c>
      <c r="AB77" s="57"/>
      <c r="AC77" s="57"/>
    </row>
    <row r="78" spans="1:29" ht="21" hidden="1" customHeight="1">
      <c r="A78" s="242">
        <v>163</v>
      </c>
      <c r="B78" s="243" t="s">
        <v>310</v>
      </c>
      <c r="C78" s="244" t="s">
        <v>206</v>
      </c>
      <c r="D78" s="245" t="s">
        <v>311</v>
      </c>
      <c r="E78" s="243"/>
      <c r="F78" s="246"/>
      <c r="G78" s="246"/>
      <c r="H78" s="246"/>
      <c r="I78" s="246"/>
      <c r="J78" s="247"/>
      <c r="K78" s="247"/>
      <c r="L78" s="246"/>
      <c r="M78" s="247"/>
      <c r="N78" s="247"/>
      <c r="O78" s="247"/>
      <c r="P78" s="247"/>
      <c r="Q78" s="247">
        <v>26662</v>
      </c>
      <c r="R78" s="248">
        <v>26215</v>
      </c>
      <c r="S78" s="249">
        <v>26215</v>
      </c>
      <c r="T78" s="247"/>
      <c r="U78" s="247"/>
      <c r="V78" s="250"/>
      <c r="W78" s="161"/>
      <c r="X78" s="161"/>
      <c r="Y78" s="161">
        <v>275</v>
      </c>
      <c r="Z78" s="161"/>
      <c r="AA78" s="161" t="s">
        <v>239</v>
      </c>
      <c r="AB78" s="161"/>
      <c r="AC78" s="161"/>
    </row>
    <row r="79" spans="1:29" ht="21" hidden="1" customHeight="1">
      <c r="A79" s="242">
        <v>163</v>
      </c>
      <c r="B79" s="243"/>
      <c r="C79" s="244" t="s">
        <v>206</v>
      </c>
      <c r="D79" s="245" t="s">
        <v>311</v>
      </c>
      <c r="E79" s="243"/>
      <c r="F79" s="246"/>
      <c r="G79" s="246"/>
      <c r="H79" s="246"/>
      <c r="I79" s="246"/>
      <c r="J79" s="247"/>
      <c r="K79" s="247"/>
      <c r="L79" s="246"/>
      <c r="M79" s="247"/>
      <c r="N79" s="247"/>
      <c r="O79" s="247"/>
      <c r="P79" s="247"/>
      <c r="Q79" s="247">
        <v>15000</v>
      </c>
      <c r="R79" s="248">
        <v>15000</v>
      </c>
      <c r="S79" s="249">
        <v>15000</v>
      </c>
      <c r="T79" s="247"/>
      <c r="U79" s="247"/>
      <c r="V79" s="250"/>
      <c r="W79" s="161"/>
      <c r="X79" s="161"/>
      <c r="Y79" s="161">
        <v>67</v>
      </c>
      <c r="Z79" s="161"/>
      <c r="AA79" s="161" t="s">
        <v>247</v>
      </c>
      <c r="AB79" s="161"/>
      <c r="AC79" s="161"/>
    </row>
    <row r="80" spans="1:29" ht="21" customHeight="1">
      <c r="A80" s="251">
        <v>74</v>
      </c>
      <c r="B80" s="252" t="s">
        <v>312</v>
      </c>
      <c r="C80" s="253" t="s">
        <v>163</v>
      </c>
      <c r="D80" s="254" t="s">
        <v>184</v>
      </c>
      <c r="E80" s="252"/>
      <c r="F80" s="255"/>
      <c r="G80" s="255"/>
      <c r="H80" s="255"/>
      <c r="I80" s="255"/>
      <c r="J80" s="256"/>
      <c r="K80" s="256"/>
      <c r="L80" s="255"/>
      <c r="M80" s="256"/>
      <c r="N80" s="256"/>
      <c r="O80" s="256"/>
      <c r="P80" s="256"/>
      <c r="Q80" s="256">
        <v>25000</v>
      </c>
      <c r="R80" s="257">
        <v>25000</v>
      </c>
      <c r="S80" s="138">
        <v>25000</v>
      </c>
      <c r="T80" s="256">
        <v>25000</v>
      </c>
      <c r="U80" s="256"/>
      <c r="V80" s="258" t="s">
        <v>181</v>
      </c>
      <c r="W80" s="181"/>
      <c r="X80" s="181"/>
      <c r="Y80" s="181">
        <v>51</v>
      </c>
      <c r="Z80" s="181">
        <v>6</v>
      </c>
      <c r="AA80" s="181" t="s">
        <v>260</v>
      </c>
      <c r="AB80" s="181">
        <v>64192</v>
      </c>
      <c r="AC80" s="181" t="s">
        <v>74</v>
      </c>
    </row>
    <row r="81" spans="1:29" ht="21" customHeight="1">
      <c r="A81" s="251">
        <v>74</v>
      </c>
      <c r="B81" s="252" t="s">
        <v>313</v>
      </c>
      <c r="C81" s="253" t="s">
        <v>163</v>
      </c>
      <c r="D81" s="254" t="s">
        <v>184</v>
      </c>
      <c r="E81" s="252"/>
      <c r="F81" s="255"/>
      <c r="G81" s="255"/>
      <c r="H81" s="255"/>
      <c r="I81" s="255"/>
      <c r="J81" s="256"/>
      <c r="K81" s="256"/>
      <c r="L81" s="255"/>
      <c r="M81" s="256"/>
      <c r="N81" s="256"/>
      <c r="O81" s="256"/>
      <c r="P81" s="256"/>
      <c r="Q81" s="256">
        <v>1434</v>
      </c>
      <c r="R81" s="257">
        <v>1434</v>
      </c>
      <c r="S81" s="138">
        <v>1434</v>
      </c>
      <c r="T81" s="256">
        <v>2868</v>
      </c>
      <c r="U81" s="256"/>
      <c r="V81" s="258" t="s">
        <v>314</v>
      </c>
      <c r="W81" s="181"/>
      <c r="X81" s="181"/>
      <c r="Y81" s="181">
        <v>281</v>
      </c>
      <c r="Z81" s="181"/>
      <c r="AA81" s="181" t="s">
        <v>261</v>
      </c>
      <c r="AB81" s="181"/>
      <c r="AC81" s="181"/>
    </row>
    <row r="82" spans="1:29" s="130" customFormat="1" ht="21" hidden="1" customHeight="1">
      <c r="A82" s="259">
        <v>81</v>
      </c>
      <c r="B82" s="260" t="s">
        <v>219</v>
      </c>
      <c r="C82" s="261" t="s">
        <v>206</v>
      </c>
      <c r="D82" s="262" t="s">
        <v>214</v>
      </c>
      <c r="E82" s="260"/>
      <c r="F82" s="263"/>
      <c r="G82" s="263"/>
      <c r="H82" s="263"/>
      <c r="I82" s="263"/>
      <c r="J82" s="264"/>
      <c r="K82" s="264"/>
      <c r="L82" s="263"/>
      <c r="M82" s="264"/>
      <c r="N82" s="264"/>
      <c r="O82" s="264"/>
      <c r="P82" s="264"/>
      <c r="Q82" s="264">
        <v>25000</v>
      </c>
      <c r="R82" s="265">
        <v>25000</v>
      </c>
      <c r="S82" s="266">
        <v>25000</v>
      </c>
      <c r="T82" s="264"/>
      <c r="U82" s="264"/>
      <c r="V82" s="267"/>
      <c r="W82" s="201"/>
      <c r="X82" s="201"/>
      <c r="Y82" s="201">
        <v>490</v>
      </c>
      <c r="Z82" s="201"/>
      <c r="AA82" s="201" t="s">
        <v>273</v>
      </c>
      <c r="AB82" s="201"/>
      <c r="AC82" s="201"/>
    </row>
    <row r="83" spans="1:29" s="231" customFormat="1" ht="21" hidden="1" customHeight="1">
      <c r="A83" s="259">
        <v>81</v>
      </c>
      <c r="B83" s="260" t="s">
        <v>219</v>
      </c>
      <c r="C83" s="261" t="s">
        <v>206</v>
      </c>
      <c r="D83" s="262" t="s">
        <v>214</v>
      </c>
      <c r="E83" s="260"/>
      <c r="F83" s="263"/>
      <c r="G83" s="263"/>
      <c r="H83" s="263"/>
      <c r="I83" s="263"/>
      <c r="J83" s="264"/>
      <c r="K83" s="264"/>
      <c r="L83" s="263"/>
      <c r="M83" s="264"/>
      <c r="N83" s="264"/>
      <c r="O83" s="264"/>
      <c r="P83" s="264"/>
      <c r="Q83" s="264">
        <v>11010</v>
      </c>
      <c r="R83" s="265">
        <v>10564</v>
      </c>
      <c r="S83" s="266">
        <v>10564</v>
      </c>
      <c r="T83" s="264"/>
      <c r="U83" s="264"/>
      <c r="V83" s="267"/>
      <c r="W83" s="201"/>
      <c r="X83" s="201"/>
      <c r="Y83" s="201">
        <v>259</v>
      </c>
      <c r="Z83" s="201">
        <v>72</v>
      </c>
      <c r="AA83" s="201" t="s">
        <v>275</v>
      </c>
      <c r="AB83" s="201"/>
      <c r="AC83" s="201"/>
    </row>
    <row r="84" spans="1:29" s="130" customFormat="1" ht="21" customHeight="1">
      <c r="A84" s="95">
        <v>372</v>
      </c>
      <c r="B84" s="96" t="s">
        <v>220</v>
      </c>
      <c r="C84" s="97" t="s">
        <v>163</v>
      </c>
      <c r="D84" s="71" t="s">
        <v>184</v>
      </c>
      <c r="E84" s="96"/>
      <c r="F84" s="74"/>
      <c r="G84" s="74"/>
      <c r="H84" s="74"/>
      <c r="I84" s="74"/>
      <c r="J84" s="73"/>
      <c r="K84" s="73"/>
      <c r="L84" s="74"/>
      <c r="M84" s="73"/>
      <c r="N84" s="73"/>
      <c r="O84" s="73"/>
      <c r="P84" s="73"/>
      <c r="Q84" s="73">
        <v>25000</v>
      </c>
      <c r="R84" s="75">
        <v>25000</v>
      </c>
      <c r="S84" s="138">
        <v>25000</v>
      </c>
      <c r="T84" s="73">
        <v>25000</v>
      </c>
      <c r="U84" s="73"/>
      <c r="V84" s="98" t="s">
        <v>181</v>
      </c>
      <c r="W84" s="57"/>
      <c r="X84" s="57"/>
      <c r="Y84" s="57">
        <v>382</v>
      </c>
      <c r="Z84" s="57"/>
      <c r="AA84" s="57" t="s">
        <v>315</v>
      </c>
      <c r="AB84" s="57"/>
      <c r="AC84" s="57"/>
    </row>
    <row r="85" spans="1:29" s="141" customFormat="1" ht="21" hidden="1" customHeight="1">
      <c r="A85" s="95">
        <v>419</v>
      </c>
      <c r="B85" s="96" t="s">
        <v>245</v>
      </c>
      <c r="C85" s="97" t="s">
        <v>29</v>
      </c>
      <c r="D85" s="71" t="s">
        <v>202</v>
      </c>
      <c r="E85" s="96"/>
      <c r="F85" s="74"/>
      <c r="G85" s="74"/>
      <c r="H85" s="74"/>
      <c r="I85" s="74"/>
      <c r="J85" s="73"/>
      <c r="K85" s="73"/>
      <c r="L85" s="74"/>
      <c r="M85" s="73"/>
      <c r="N85" s="73"/>
      <c r="O85" s="73"/>
      <c r="P85" s="73"/>
      <c r="Q85" s="73"/>
      <c r="R85" s="75">
        <v>22897</v>
      </c>
      <c r="S85" s="76">
        <v>22897</v>
      </c>
      <c r="T85" s="73">
        <v>22897</v>
      </c>
      <c r="U85" s="73"/>
      <c r="V85" s="98"/>
      <c r="W85" s="57"/>
      <c r="X85" s="57"/>
      <c r="Y85" s="57">
        <v>357</v>
      </c>
      <c r="Z85" s="57"/>
      <c r="AA85" s="57" t="s">
        <v>316</v>
      </c>
      <c r="AB85" s="57"/>
      <c r="AC85" s="57"/>
    </row>
    <row r="86" spans="1:29" ht="21" customHeight="1">
      <c r="A86" s="95">
        <v>431</v>
      </c>
      <c r="B86" s="96" t="s">
        <v>317</v>
      </c>
      <c r="C86" s="97" t="s">
        <v>163</v>
      </c>
      <c r="D86" s="71" t="s">
        <v>184</v>
      </c>
      <c r="E86" s="96"/>
      <c r="F86" s="74"/>
      <c r="G86" s="74"/>
      <c r="H86" s="74"/>
      <c r="I86" s="74"/>
      <c r="J86" s="73"/>
      <c r="K86" s="73"/>
      <c r="L86" s="74"/>
      <c r="M86" s="73"/>
      <c r="N86" s="73"/>
      <c r="O86" s="73"/>
      <c r="P86" s="73"/>
      <c r="Q86" s="73"/>
      <c r="R86" s="75">
        <v>22847</v>
      </c>
      <c r="S86" s="138">
        <v>22847</v>
      </c>
      <c r="T86" s="73">
        <v>22847</v>
      </c>
      <c r="U86" s="73"/>
      <c r="V86" s="98"/>
      <c r="Y86" s="57">
        <v>434</v>
      </c>
      <c r="AA86" s="57" t="s">
        <v>318</v>
      </c>
    </row>
    <row r="87" spans="1:29" ht="21" hidden="1" customHeight="1">
      <c r="A87" s="95">
        <v>369</v>
      </c>
      <c r="B87" s="96" t="s">
        <v>232</v>
      </c>
      <c r="C87" s="97" t="s">
        <v>29</v>
      </c>
      <c r="D87" s="71"/>
      <c r="E87" s="96"/>
      <c r="F87" s="74"/>
      <c r="G87" s="74"/>
      <c r="H87" s="74"/>
      <c r="I87" s="74"/>
      <c r="J87" s="73"/>
      <c r="K87" s="73"/>
      <c r="L87" s="74"/>
      <c r="M87" s="73"/>
      <c r="N87" s="73"/>
      <c r="O87" s="73"/>
      <c r="P87" s="73"/>
      <c r="Q87" s="73">
        <v>0</v>
      </c>
      <c r="R87" s="75"/>
      <c r="S87" s="76">
        <v>20325</v>
      </c>
      <c r="T87" s="73"/>
      <c r="U87" s="73"/>
      <c r="V87" s="98"/>
      <c r="Y87" s="57">
        <v>157</v>
      </c>
      <c r="Z87" s="57">
        <v>50</v>
      </c>
      <c r="AA87" s="57" t="s">
        <v>319</v>
      </c>
      <c r="AB87" s="99">
        <v>4334</v>
      </c>
      <c r="AC87" s="57" t="s">
        <v>283</v>
      </c>
    </row>
    <row r="88" spans="1:29" ht="21" hidden="1" customHeight="1">
      <c r="A88" s="95">
        <v>166</v>
      </c>
      <c r="B88" s="96" t="s">
        <v>320</v>
      </c>
      <c r="C88" s="97" t="s">
        <v>29</v>
      </c>
      <c r="D88" s="71" t="s">
        <v>237</v>
      </c>
      <c r="E88" s="96"/>
      <c r="F88" s="74"/>
      <c r="G88" s="74"/>
      <c r="H88" s="74"/>
      <c r="I88" s="74"/>
      <c r="J88" s="73"/>
      <c r="K88" s="73"/>
      <c r="L88" s="74"/>
      <c r="M88" s="73"/>
      <c r="N88" s="73"/>
      <c r="O88" s="73"/>
      <c r="P88" s="73"/>
      <c r="Q88" s="73">
        <v>17023</v>
      </c>
      <c r="R88" s="75">
        <v>17023</v>
      </c>
      <c r="S88" s="76">
        <v>19561</v>
      </c>
      <c r="T88" s="73">
        <v>17023</v>
      </c>
      <c r="U88" s="73"/>
      <c r="V88" s="98"/>
      <c r="Y88" s="57">
        <v>138</v>
      </c>
      <c r="AA88" s="57" t="s">
        <v>228</v>
      </c>
      <c r="AB88" s="99">
        <v>32068</v>
      </c>
      <c r="AC88" s="57" t="s">
        <v>321</v>
      </c>
    </row>
    <row r="89" spans="1:29" ht="21" hidden="1" customHeight="1">
      <c r="A89" s="95">
        <v>145</v>
      </c>
      <c r="B89" s="96" t="s">
        <v>322</v>
      </c>
      <c r="C89" s="97" t="s">
        <v>29</v>
      </c>
      <c r="D89" s="71" t="s">
        <v>237</v>
      </c>
      <c r="E89" s="96"/>
      <c r="F89" s="74"/>
      <c r="G89" s="74"/>
      <c r="H89" s="74"/>
      <c r="I89" s="74"/>
      <c r="J89" s="73"/>
      <c r="K89" s="73"/>
      <c r="L89" s="74"/>
      <c r="M89" s="73"/>
      <c r="N89" s="73"/>
      <c r="O89" s="73"/>
      <c r="P89" s="73"/>
      <c r="Q89" s="73">
        <v>0</v>
      </c>
      <c r="R89" s="75"/>
      <c r="S89" s="76">
        <v>18246</v>
      </c>
      <c r="T89" s="73"/>
      <c r="U89" s="73"/>
      <c r="V89" s="98"/>
      <c r="Y89" s="57">
        <v>53</v>
      </c>
      <c r="Z89" s="57">
        <v>3</v>
      </c>
      <c r="AA89" s="57" t="s">
        <v>254</v>
      </c>
      <c r="AB89" s="99">
        <v>33723</v>
      </c>
      <c r="AC89" s="57" t="s">
        <v>74</v>
      </c>
    </row>
    <row r="90" spans="1:29" s="109" customFormat="1" ht="21" hidden="1" customHeight="1">
      <c r="A90" s="95">
        <v>75</v>
      </c>
      <c r="B90" s="96" t="s">
        <v>281</v>
      </c>
      <c r="C90" s="97" t="s">
        <v>29</v>
      </c>
      <c r="D90" s="71" t="s">
        <v>237</v>
      </c>
      <c r="E90" s="96"/>
      <c r="F90" s="74"/>
      <c r="G90" s="74"/>
      <c r="H90" s="74"/>
      <c r="I90" s="74"/>
      <c r="J90" s="73"/>
      <c r="K90" s="73"/>
      <c r="L90" s="74"/>
      <c r="M90" s="73"/>
      <c r="N90" s="73"/>
      <c r="O90" s="73"/>
      <c r="P90" s="73"/>
      <c r="Q90" s="73">
        <v>14189</v>
      </c>
      <c r="R90" s="75">
        <v>14189</v>
      </c>
      <c r="S90" s="76">
        <v>16304</v>
      </c>
      <c r="T90" s="73"/>
      <c r="U90" s="73"/>
      <c r="V90" s="98"/>
      <c r="W90" s="57"/>
      <c r="X90" s="57"/>
      <c r="Y90" s="57">
        <v>310</v>
      </c>
      <c r="Z90" s="57"/>
      <c r="AA90" s="57" t="s">
        <v>244</v>
      </c>
      <c r="AB90" s="57"/>
      <c r="AC90" s="57"/>
    </row>
    <row r="91" spans="1:29" s="109" customFormat="1" ht="21" customHeight="1">
      <c r="A91" s="95">
        <v>295</v>
      </c>
      <c r="B91" s="96" t="s">
        <v>282</v>
      </c>
      <c r="C91" s="97" t="s">
        <v>163</v>
      </c>
      <c r="D91" s="71" t="s">
        <v>184</v>
      </c>
      <c r="E91" s="96"/>
      <c r="F91" s="74"/>
      <c r="G91" s="74"/>
      <c r="H91" s="74"/>
      <c r="I91" s="74"/>
      <c r="J91" s="73"/>
      <c r="K91" s="73"/>
      <c r="L91" s="74"/>
      <c r="M91" s="73"/>
      <c r="N91" s="73"/>
      <c r="O91" s="73"/>
      <c r="P91" s="73"/>
      <c r="Q91" s="73">
        <v>13040</v>
      </c>
      <c r="R91" s="75">
        <v>13040</v>
      </c>
      <c r="S91" s="138">
        <v>15347</v>
      </c>
      <c r="T91" s="73">
        <v>26080</v>
      </c>
      <c r="U91" s="73"/>
      <c r="V91" s="98" t="s">
        <v>181</v>
      </c>
      <c r="W91" s="57"/>
      <c r="X91" s="57"/>
      <c r="Y91" s="57">
        <v>412</v>
      </c>
      <c r="Z91" s="57"/>
      <c r="AA91" s="57" t="s">
        <v>323</v>
      </c>
      <c r="AB91" s="99">
        <v>8914</v>
      </c>
      <c r="AC91" s="57" t="s">
        <v>324</v>
      </c>
    </row>
    <row r="92" spans="1:29" s="211" customFormat="1" ht="21" hidden="1" customHeight="1">
      <c r="A92" s="95">
        <v>472</v>
      </c>
      <c r="B92" s="96" t="s">
        <v>284</v>
      </c>
      <c r="C92" s="97" t="s">
        <v>29</v>
      </c>
      <c r="D92" s="71" t="s">
        <v>237</v>
      </c>
      <c r="E92" s="96"/>
      <c r="F92" s="74"/>
      <c r="G92" s="74"/>
      <c r="H92" s="74"/>
      <c r="I92" s="74"/>
      <c r="J92" s="73"/>
      <c r="K92" s="73"/>
      <c r="L92" s="74"/>
      <c r="M92" s="73"/>
      <c r="N92" s="73"/>
      <c r="O92" s="73"/>
      <c r="P92" s="73"/>
      <c r="Q92" s="73"/>
      <c r="R92" s="75">
        <v>15118</v>
      </c>
      <c r="S92" s="76">
        <v>15118</v>
      </c>
      <c r="T92" s="73"/>
      <c r="U92" s="73"/>
      <c r="V92" s="98"/>
      <c r="W92" s="57"/>
      <c r="X92" s="57"/>
      <c r="Y92" s="57">
        <v>349</v>
      </c>
      <c r="Z92" s="57">
        <v>61</v>
      </c>
      <c r="AA92" s="57" t="s">
        <v>325</v>
      </c>
      <c r="AB92" s="57"/>
      <c r="AC92" s="57"/>
    </row>
    <row r="93" spans="1:29" s="211" customFormat="1" ht="21" hidden="1" customHeight="1">
      <c r="A93" s="95">
        <v>238</v>
      </c>
      <c r="B93" s="96" t="s">
        <v>285</v>
      </c>
      <c r="C93" s="97" t="s">
        <v>29</v>
      </c>
      <c r="D93" s="71" t="s">
        <v>202</v>
      </c>
      <c r="E93" s="96"/>
      <c r="F93" s="74"/>
      <c r="G93" s="74"/>
      <c r="H93" s="74"/>
      <c r="I93" s="74"/>
      <c r="J93" s="73"/>
      <c r="K93" s="73"/>
      <c r="L93" s="74"/>
      <c r="M93" s="73"/>
      <c r="N93" s="73"/>
      <c r="O93" s="73"/>
      <c r="P93" s="73"/>
      <c r="Q93" s="73">
        <v>14078</v>
      </c>
      <c r="R93" s="75">
        <v>15085</v>
      </c>
      <c r="S93" s="76">
        <v>15085</v>
      </c>
      <c r="T93" s="73"/>
      <c r="U93" s="73"/>
      <c r="V93" s="98"/>
      <c r="W93" s="57"/>
      <c r="X93" s="57"/>
      <c r="Y93" s="57">
        <v>145</v>
      </c>
      <c r="Z93" s="57"/>
      <c r="AA93" s="57" t="s">
        <v>322</v>
      </c>
      <c r="AB93" s="57"/>
      <c r="AC93" s="57"/>
    </row>
    <row r="94" spans="1:29" ht="21" hidden="1" customHeight="1">
      <c r="A94" s="268">
        <v>319</v>
      </c>
      <c r="B94" s="269"/>
      <c r="C94" s="270" t="s">
        <v>29</v>
      </c>
      <c r="D94" s="271" t="s">
        <v>202</v>
      </c>
      <c r="E94" s="269"/>
      <c r="F94" s="272"/>
      <c r="G94" s="272"/>
      <c r="H94" s="272"/>
      <c r="I94" s="272"/>
      <c r="J94" s="273"/>
      <c r="K94" s="273"/>
      <c r="L94" s="272"/>
      <c r="M94" s="273"/>
      <c r="N94" s="273"/>
      <c r="O94" s="273"/>
      <c r="P94" s="273"/>
      <c r="Q94" s="273">
        <v>15000</v>
      </c>
      <c r="R94" s="274">
        <v>15000</v>
      </c>
      <c r="S94" s="275">
        <v>15000</v>
      </c>
      <c r="T94" s="273"/>
      <c r="U94" s="273"/>
      <c r="V94" s="276"/>
      <c r="W94" s="277"/>
      <c r="X94" s="277"/>
      <c r="Y94" s="277">
        <v>450</v>
      </c>
      <c r="Z94" s="277"/>
      <c r="AA94" s="277" t="s">
        <v>326</v>
      </c>
      <c r="AB94" s="277"/>
      <c r="AC94" s="277"/>
    </row>
    <row r="95" spans="1:29" s="277" customFormat="1" ht="21" hidden="1" customHeight="1">
      <c r="A95" s="268">
        <v>319</v>
      </c>
      <c r="B95" s="269" t="s">
        <v>327</v>
      </c>
      <c r="C95" s="270" t="s">
        <v>29</v>
      </c>
      <c r="D95" s="271" t="s">
        <v>202</v>
      </c>
      <c r="E95" s="269"/>
      <c r="F95" s="272"/>
      <c r="G95" s="272"/>
      <c r="H95" s="272"/>
      <c r="I95" s="272"/>
      <c r="J95" s="273"/>
      <c r="K95" s="273"/>
      <c r="L95" s="272"/>
      <c r="M95" s="273"/>
      <c r="N95" s="273"/>
      <c r="O95" s="273"/>
      <c r="P95" s="273"/>
      <c r="Q95" s="273">
        <v>8386</v>
      </c>
      <c r="R95" s="274">
        <v>7940</v>
      </c>
      <c r="S95" s="275">
        <v>7940</v>
      </c>
      <c r="T95" s="273"/>
      <c r="U95" s="273"/>
      <c r="V95" s="276"/>
      <c r="Y95" s="277">
        <v>319</v>
      </c>
      <c r="AA95" s="277" t="s">
        <v>327</v>
      </c>
    </row>
    <row r="96" spans="1:29" ht="21" hidden="1" customHeight="1">
      <c r="A96" s="95">
        <v>386</v>
      </c>
      <c r="B96" s="96" t="s">
        <v>276</v>
      </c>
      <c r="C96" s="97" t="s">
        <v>206</v>
      </c>
      <c r="D96" s="71" t="s">
        <v>202</v>
      </c>
      <c r="E96" s="96"/>
      <c r="F96" s="74"/>
      <c r="G96" s="74"/>
      <c r="H96" s="74"/>
      <c r="I96" s="74"/>
      <c r="J96" s="73"/>
      <c r="K96" s="73"/>
      <c r="L96" s="74"/>
      <c r="M96" s="73"/>
      <c r="N96" s="73"/>
      <c r="O96" s="73"/>
      <c r="P96" s="73"/>
      <c r="Q96" s="73">
        <v>15000</v>
      </c>
      <c r="R96" s="75">
        <v>15000</v>
      </c>
      <c r="S96" s="76">
        <v>15000</v>
      </c>
      <c r="T96" s="73"/>
      <c r="U96" s="73"/>
      <c r="V96" s="98"/>
      <c r="Y96" s="57">
        <v>170</v>
      </c>
      <c r="AA96" s="57" t="s">
        <v>328</v>
      </c>
    </row>
    <row r="97" spans="1:29" ht="21" hidden="1" customHeight="1">
      <c r="A97" s="95">
        <v>462</v>
      </c>
      <c r="B97" s="96" t="s">
        <v>329</v>
      </c>
      <c r="C97" s="97" t="s">
        <v>29</v>
      </c>
      <c r="D97" s="71"/>
      <c r="E97" s="96"/>
      <c r="F97" s="74"/>
      <c r="G97" s="74"/>
      <c r="H97" s="74"/>
      <c r="I97" s="74"/>
      <c r="J97" s="73"/>
      <c r="K97" s="73"/>
      <c r="L97" s="74"/>
      <c r="M97" s="73"/>
      <c r="N97" s="73"/>
      <c r="O97" s="73"/>
      <c r="P97" s="73"/>
      <c r="Q97" s="73"/>
      <c r="R97" s="75"/>
      <c r="S97" s="76">
        <v>13819</v>
      </c>
      <c r="T97" s="73"/>
      <c r="U97" s="73"/>
      <c r="V97" s="98"/>
      <c r="Y97" s="57">
        <v>449</v>
      </c>
      <c r="AA97" s="57" t="s">
        <v>330</v>
      </c>
    </row>
    <row r="98" spans="1:29" ht="21" hidden="1" customHeight="1">
      <c r="A98" s="95">
        <v>363</v>
      </c>
      <c r="B98" s="96" t="s">
        <v>331</v>
      </c>
      <c r="C98" s="97" t="s">
        <v>29</v>
      </c>
      <c r="D98" s="71" t="s">
        <v>202</v>
      </c>
      <c r="E98" s="96"/>
      <c r="F98" s="74"/>
      <c r="G98" s="74"/>
      <c r="H98" s="74"/>
      <c r="I98" s="74"/>
      <c r="J98" s="73"/>
      <c r="K98" s="73"/>
      <c r="L98" s="74"/>
      <c r="M98" s="73"/>
      <c r="N98" s="73"/>
      <c r="O98" s="73"/>
      <c r="P98" s="73"/>
      <c r="Q98" s="73">
        <v>0</v>
      </c>
      <c r="R98" s="75">
        <v>12948</v>
      </c>
      <c r="S98" s="76">
        <v>12948</v>
      </c>
      <c r="T98" s="73"/>
      <c r="U98" s="73"/>
      <c r="V98" s="98"/>
      <c r="Y98" s="57">
        <v>430</v>
      </c>
      <c r="AA98" s="57" t="s">
        <v>332</v>
      </c>
    </row>
    <row r="99" spans="1:29" ht="21" hidden="1" customHeight="1">
      <c r="A99" s="95">
        <v>360</v>
      </c>
      <c r="B99" s="96" t="s">
        <v>265</v>
      </c>
      <c r="C99" s="97" t="s">
        <v>29</v>
      </c>
      <c r="D99" s="71" t="s">
        <v>237</v>
      </c>
      <c r="E99" s="96"/>
      <c r="F99" s="74"/>
      <c r="G99" s="74"/>
      <c r="H99" s="74"/>
      <c r="I99" s="74"/>
      <c r="J99" s="73"/>
      <c r="K99" s="73"/>
      <c r="L99" s="74"/>
      <c r="M99" s="73"/>
      <c r="N99" s="73"/>
      <c r="O99" s="73"/>
      <c r="P99" s="73"/>
      <c r="Q99" s="73">
        <v>11933</v>
      </c>
      <c r="R99" s="75">
        <v>11933</v>
      </c>
      <c r="S99" s="76">
        <v>11933</v>
      </c>
      <c r="T99" s="73"/>
      <c r="U99" s="73"/>
      <c r="V99" s="98"/>
      <c r="Y99" s="57">
        <v>80</v>
      </c>
      <c r="AA99" s="57" t="s">
        <v>333</v>
      </c>
      <c r="AB99" s="99">
        <v>4553</v>
      </c>
      <c r="AC99" s="57" t="s">
        <v>334</v>
      </c>
    </row>
    <row r="100" spans="1:29" ht="21" hidden="1" customHeight="1">
      <c r="A100" s="95">
        <v>433</v>
      </c>
      <c r="B100" s="96" t="s">
        <v>335</v>
      </c>
      <c r="C100" s="97" t="s">
        <v>29</v>
      </c>
      <c r="D100" s="71" t="s">
        <v>202</v>
      </c>
      <c r="E100" s="96"/>
      <c r="F100" s="74"/>
      <c r="G100" s="74"/>
      <c r="H100" s="74"/>
      <c r="I100" s="74"/>
      <c r="J100" s="73"/>
      <c r="K100" s="73"/>
      <c r="L100" s="74"/>
      <c r="M100" s="73"/>
      <c r="N100" s="73"/>
      <c r="O100" s="73"/>
      <c r="P100" s="73"/>
      <c r="Q100" s="73"/>
      <c r="R100" s="75">
        <v>10842</v>
      </c>
      <c r="S100" s="76">
        <v>10842</v>
      </c>
      <c r="T100" s="73"/>
      <c r="U100" s="73"/>
      <c r="V100" s="98"/>
      <c r="Y100" s="57">
        <v>364</v>
      </c>
      <c r="Z100" s="57">
        <v>70</v>
      </c>
      <c r="AA100" s="57" t="s">
        <v>336</v>
      </c>
      <c r="AB100" s="99">
        <v>2996</v>
      </c>
      <c r="AC100" s="57" t="s">
        <v>337</v>
      </c>
    </row>
    <row r="101" spans="1:29" ht="21" hidden="1" customHeight="1">
      <c r="A101" s="278">
        <v>169</v>
      </c>
      <c r="B101" s="279" t="s">
        <v>338</v>
      </c>
      <c r="C101" s="280" t="s">
        <v>29</v>
      </c>
      <c r="D101" s="281" t="s">
        <v>237</v>
      </c>
      <c r="E101" s="279"/>
      <c r="F101" s="282"/>
      <c r="G101" s="282"/>
      <c r="H101" s="282"/>
      <c r="I101" s="282"/>
      <c r="J101" s="283"/>
      <c r="K101" s="283"/>
      <c r="L101" s="282"/>
      <c r="M101" s="283"/>
      <c r="N101" s="283"/>
      <c r="O101" s="283"/>
      <c r="P101" s="283"/>
      <c r="Q101" s="283">
        <v>9329</v>
      </c>
      <c r="R101" s="284">
        <v>9329</v>
      </c>
      <c r="S101" s="285">
        <v>10616</v>
      </c>
      <c r="T101" s="283"/>
      <c r="U101" s="283"/>
      <c r="V101" s="286"/>
      <c r="W101" s="232"/>
      <c r="X101" s="232"/>
      <c r="Y101" s="232">
        <v>50</v>
      </c>
      <c r="Z101" s="232">
        <v>22</v>
      </c>
      <c r="AA101" s="232" t="s">
        <v>304</v>
      </c>
      <c r="AB101" s="232">
        <v>30550</v>
      </c>
      <c r="AC101" s="232" t="s">
        <v>283</v>
      </c>
    </row>
    <row r="102" spans="1:29" s="231" customFormat="1" ht="21" hidden="1" customHeight="1">
      <c r="A102" s="278">
        <v>169</v>
      </c>
      <c r="B102" s="279" t="s">
        <v>299</v>
      </c>
      <c r="C102" s="280" t="s">
        <v>29</v>
      </c>
      <c r="D102" s="281" t="s">
        <v>237</v>
      </c>
      <c r="E102" s="279"/>
      <c r="F102" s="282"/>
      <c r="G102" s="282"/>
      <c r="H102" s="282"/>
      <c r="I102" s="282"/>
      <c r="J102" s="283"/>
      <c r="K102" s="283"/>
      <c r="L102" s="282"/>
      <c r="M102" s="283"/>
      <c r="N102" s="283"/>
      <c r="O102" s="283"/>
      <c r="P102" s="283"/>
      <c r="Q102" s="283">
        <v>10323</v>
      </c>
      <c r="R102" s="284">
        <v>10323</v>
      </c>
      <c r="S102" s="285">
        <v>10323</v>
      </c>
      <c r="T102" s="283"/>
      <c r="U102" s="283"/>
      <c r="V102" s="286"/>
      <c r="W102" s="232"/>
      <c r="X102" s="232"/>
      <c r="Y102" s="232">
        <v>65</v>
      </c>
      <c r="Z102" s="232"/>
      <c r="AA102" s="232" t="s">
        <v>305</v>
      </c>
      <c r="AB102" s="232">
        <v>32202</v>
      </c>
      <c r="AC102" s="232" t="s">
        <v>339</v>
      </c>
    </row>
    <row r="103" spans="1:29" s="120" customFormat="1" ht="21" hidden="1" customHeight="1">
      <c r="A103" s="95">
        <v>329</v>
      </c>
      <c r="B103" s="96" t="s">
        <v>234</v>
      </c>
      <c r="C103" s="97" t="s">
        <v>29</v>
      </c>
      <c r="D103" s="71" t="s">
        <v>237</v>
      </c>
      <c r="E103" s="96"/>
      <c r="F103" s="74"/>
      <c r="G103" s="74"/>
      <c r="H103" s="74"/>
      <c r="I103" s="74"/>
      <c r="J103" s="73"/>
      <c r="K103" s="73"/>
      <c r="L103" s="74"/>
      <c r="M103" s="73"/>
      <c r="N103" s="73"/>
      <c r="O103" s="73"/>
      <c r="P103" s="73"/>
      <c r="Q103" s="73">
        <v>10106</v>
      </c>
      <c r="R103" s="75">
        <v>10106</v>
      </c>
      <c r="S103" s="76">
        <v>10106</v>
      </c>
      <c r="T103" s="73"/>
      <c r="U103" s="73"/>
      <c r="V103" s="98"/>
      <c r="W103" s="57"/>
      <c r="X103" s="57"/>
      <c r="Y103" s="57">
        <v>361</v>
      </c>
      <c r="Z103" s="57">
        <v>55</v>
      </c>
      <c r="AA103" s="57" t="s">
        <v>340</v>
      </c>
      <c r="AB103" s="57"/>
      <c r="AC103" s="57"/>
    </row>
    <row r="104" spans="1:29" s="120" customFormat="1" ht="21" hidden="1" customHeight="1">
      <c r="A104" s="95">
        <v>122</v>
      </c>
      <c r="B104" s="96" t="s">
        <v>235</v>
      </c>
      <c r="C104" s="97" t="s">
        <v>206</v>
      </c>
      <c r="D104" s="71" t="s">
        <v>214</v>
      </c>
      <c r="E104" s="96"/>
      <c r="F104" s="74"/>
      <c r="G104" s="74"/>
      <c r="H104" s="74"/>
      <c r="I104" s="74"/>
      <c r="J104" s="73"/>
      <c r="K104" s="73"/>
      <c r="L104" s="74"/>
      <c r="M104" s="73"/>
      <c r="N104" s="73"/>
      <c r="O104" s="73"/>
      <c r="P104" s="73"/>
      <c r="Q104" s="73">
        <v>10000</v>
      </c>
      <c r="R104" s="75">
        <v>10000</v>
      </c>
      <c r="S104" s="76">
        <v>10000</v>
      </c>
      <c r="T104" s="73"/>
      <c r="U104" s="73"/>
      <c r="V104" s="98"/>
      <c r="W104" s="57"/>
      <c r="X104" s="57"/>
      <c r="Y104" s="57"/>
      <c r="Z104" s="57"/>
      <c r="AA104" s="57" t="s">
        <v>286</v>
      </c>
      <c r="AB104" s="57"/>
      <c r="AC104" s="57"/>
    </row>
    <row r="105" spans="1:29" ht="21" hidden="1" customHeight="1">
      <c r="A105" s="95">
        <v>284</v>
      </c>
      <c r="B105" s="96" t="s">
        <v>262</v>
      </c>
      <c r="C105" s="97" t="s">
        <v>29</v>
      </c>
      <c r="D105" s="71" t="s">
        <v>237</v>
      </c>
      <c r="E105" s="96"/>
      <c r="F105" s="74"/>
      <c r="G105" s="74"/>
      <c r="H105" s="74"/>
      <c r="I105" s="74"/>
      <c r="J105" s="73"/>
      <c r="K105" s="73"/>
      <c r="L105" s="74"/>
      <c r="M105" s="73"/>
      <c r="N105" s="73"/>
      <c r="O105" s="73"/>
      <c r="P105" s="73"/>
      <c r="Q105" s="73">
        <v>0</v>
      </c>
      <c r="R105" s="75">
        <v>10000</v>
      </c>
      <c r="S105" s="76">
        <v>10000</v>
      </c>
      <c r="T105" s="73"/>
      <c r="U105" s="73"/>
      <c r="V105" s="98"/>
      <c r="Y105" s="57">
        <v>420</v>
      </c>
      <c r="AA105" s="57" t="s">
        <v>341</v>
      </c>
    </row>
    <row r="106" spans="1:29" ht="21" hidden="1" customHeight="1">
      <c r="A106" s="95">
        <v>420</v>
      </c>
      <c r="B106" s="96" t="s">
        <v>341</v>
      </c>
      <c r="C106" s="97" t="s">
        <v>29</v>
      </c>
      <c r="D106" s="71"/>
      <c r="E106" s="96"/>
      <c r="F106" s="74"/>
      <c r="G106" s="74"/>
      <c r="H106" s="74"/>
      <c r="I106" s="74"/>
      <c r="J106" s="73"/>
      <c r="K106" s="73"/>
      <c r="L106" s="74"/>
      <c r="M106" s="73"/>
      <c r="N106" s="73"/>
      <c r="O106" s="73"/>
      <c r="P106" s="73"/>
      <c r="Q106" s="73"/>
      <c r="R106" s="75"/>
      <c r="S106" s="76">
        <v>10000</v>
      </c>
      <c r="T106" s="73"/>
      <c r="U106" s="73"/>
      <c r="V106" s="98"/>
      <c r="Y106" s="57">
        <v>454</v>
      </c>
      <c r="AA106" s="57" t="s">
        <v>342</v>
      </c>
    </row>
    <row r="107" spans="1:29" ht="21" customHeight="1">
      <c r="A107" s="95">
        <v>294</v>
      </c>
      <c r="B107" s="96" t="s">
        <v>343</v>
      </c>
      <c r="C107" s="97" t="s">
        <v>163</v>
      </c>
      <c r="D107" s="71" t="s">
        <v>184</v>
      </c>
      <c r="E107" s="96"/>
      <c r="F107" s="74"/>
      <c r="G107" s="74"/>
      <c r="H107" s="74"/>
      <c r="I107" s="74"/>
      <c r="J107" s="73"/>
      <c r="K107" s="73"/>
      <c r="L107" s="74"/>
      <c r="M107" s="73"/>
      <c r="N107" s="73"/>
      <c r="O107" s="73"/>
      <c r="P107" s="73"/>
      <c r="Q107" s="73">
        <v>8507</v>
      </c>
      <c r="R107" s="75">
        <v>8507</v>
      </c>
      <c r="S107" s="138">
        <v>9880</v>
      </c>
      <c r="T107" s="73">
        <v>8507</v>
      </c>
      <c r="U107" s="73"/>
      <c r="V107" s="98" t="s">
        <v>181</v>
      </c>
      <c r="Y107" s="57">
        <v>287</v>
      </c>
      <c r="AA107" s="57" t="s">
        <v>344</v>
      </c>
    </row>
    <row r="108" spans="1:29" ht="21" hidden="1" customHeight="1">
      <c r="A108" s="95">
        <v>350</v>
      </c>
      <c r="B108" s="96" t="s">
        <v>345</v>
      </c>
      <c r="C108" s="97" t="s">
        <v>29</v>
      </c>
      <c r="D108" s="71" t="s">
        <v>202</v>
      </c>
      <c r="E108" s="96"/>
      <c r="F108" s="74"/>
      <c r="G108" s="74"/>
      <c r="H108" s="74"/>
      <c r="I108" s="74"/>
      <c r="J108" s="73"/>
      <c r="K108" s="73"/>
      <c r="L108" s="74"/>
      <c r="M108" s="73"/>
      <c r="N108" s="73"/>
      <c r="O108" s="73"/>
      <c r="P108" s="73"/>
      <c r="Q108" s="73">
        <v>9262</v>
      </c>
      <c r="R108" s="75">
        <v>9262</v>
      </c>
      <c r="S108" s="76">
        <v>9262</v>
      </c>
      <c r="T108" s="73">
        <v>9262</v>
      </c>
      <c r="U108" s="73"/>
      <c r="V108" s="98"/>
      <c r="Y108" s="57">
        <v>270</v>
      </c>
      <c r="AA108" s="57" t="s">
        <v>346</v>
      </c>
    </row>
    <row r="109" spans="1:29" ht="21" hidden="1" customHeight="1">
      <c r="A109" s="95">
        <v>287</v>
      </c>
      <c r="B109" s="96" t="s">
        <v>344</v>
      </c>
      <c r="C109" s="97" t="s">
        <v>29</v>
      </c>
      <c r="D109" s="71" t="s">
        <v>237</v>
      </c>
      <c r="E109" s="96"/>
      <c r="F109" s="74"/>
      <c r="G109" s="74"/>
      <c r="H109" s="74"/>
      <c r="I109" s="74"/>
      <c r="J109" s="73"/>
      <c r="K109" s="73"/>
      <c r="L109" s="74"/>
      <c r="M109" s="73"/>
      <c r="N109" s="73"/>
      <c r="O109" s="73"/>
      <c r="P109" s="73"/>
      <c r="Q109" s="73">
        <v>9577</v>
      </c>
      <c r="R109" s="75">
        <v>9131</v>
      </c>
      <c r="S109" s="76">
        <v>9131</v>
      </c>
      <c r="T109" s="73"/>
      <c r="U109" s="73"/>
      <c r="V109" s="98"/>
      <c r="Y109" s="57">
        <v>294</v>
      </c>
      <c r="Z109" s="57">
        <v>38</v>
      </c>
      <c r="AA109" s="57" t="s">
        <v>343</v>
      </c>
      <c r="AB109" s="99">
        <v>8507</v>
      </c>
      <c r="AC109" s="57" t="s">
        <v>108</v>
      </c>
    </row>
    <row r="110" spans="1:29" ht="21" hidden="1" customHeight="1">
      <c r="A110" s="151">
        <v>412</v>
      </c>
      <c r="B110" s="152" t="s">
        <v>323</v>
      </c>
      <c r="C110" s="153" t="s">
        <v>29</v>
      </c>
      <c r="D110" s="154" t="s">
        <v>237</v>
      </c>
      <c r="E110" s="152"/>
      <c r="F110" s="155"/>
      <c r="G110" s="155"/>
      <c r="H110" s="155"/>
      <c r="I110" s="155"/>
      <c r="J110" s="156"/>
      <c r="K110" s="156"/>
      <c r="L110" s="155"/>
      <c r="M110" s="156"/>
      <c r="N110" s="156"/>
      <c r="O110" s="156"/>
      <c r="P110" s="156"/>
      <c r="Q110" s="156">
        <v>15000</v>
      </c>
      <c r="R110" s="157">
        <v>8914</v>
      </c>
      <c r="S110" s="158">
        <v>8914</v>
      </c>
      <c r="T110" s="156">
        <v>8914</v>
      </c>
      <c r="U110" s="156"/>
      <c r="V110" s="159"/>
      <c r="W110" s="160"/>
      <c r="X110" s="160"/>
      <c r="Y110" s="160">
        <v>23</v>
      </c>
      <c r="Z110" s="160">
        <v>12</v>
      </c>
      <c r="AA110" s="160" t="s">
        <v>347</v>
      </c>
      <c r="AB110" s="160">
        <v>2020</v>
      </c>
      <c r="AC110" s="160" t="s">
        <v>292</v>
      </c>
    </row>
    <row r="111" spans="1:29" ht="21" hidden="1" customHeight="1">
      <c r="A111" s="151">
        <v>412</v>
      </c>
      <c r="B111" s="152" t="s">
        <v>323</v>
      </c>
      <c r="C111" s="153" t="s">
        <v>29</v>
      </c>
      <c r="D111" s="154" t="s">
        <v>237</v>
      </c>
      <c r="E111" s="152"/>
      <c r="F111" s="155"/>
      <c r="G111" s="155"/>
      <c r="H111" s="155"/>
      <c r="I111" s="155"/>
      <c r="J111" s="156"/>
      <c r="K111" s="156"/>
      <c r="L111" s="155"/>
      <c r="M111" s="156"/>
      <c r="N111" s="156"/>
      <c r="O111" s="156"/>
      <c r="P111" s="156"/>
      <c r="Q111" s="156"/>
      <c r="R111" s="157">
        <v>6086</v>
      </c>
      <c r="S111" s="158">
        <v>6086</v>
      </c>
      <c r="T111" s="156"/>
      <c r="U111" s="156"/>
      <c r="V111" s="159"/>
      <c r="W111" s="160"/>
      <c r="X111" s="160"/>
      <c r="Y111" s="160">
        <v>352</v>
      </c>
      <c r="Z111" s="160">
        <v>69</v>
      </c>
      <c r="AA111" s="160" t="s">
        <v>348</v>
      </c>
      <c r="AB111" s="160"/>
      <c r="AC111" s="160"/>
    </row>
    <row r="112" spans="1:29" s="182" customFormat="1" ht="21" hidden="1" customHeight="1">
      <c r="A112" s="163">
        <v>89</v>
      </c>
      <c r="B112" s="164" t="s">
        <v>255</v>
      </c>
      <c r="C112" s="165" t="s">
        <v>206</v>
      </c>
      <c r="D112" s="166" t="s">
        <v>29</v>
      </c>
      <c r="E112" s="164"/>
      <c r="F112" s="167"/>
      <c r="G112" s="167"/>
      <c r="H112" s="167"/>
      <c r="I112" s="167"/>
      <c r="J112" s="168"/>
      <c r="K112" s="168"/>
      <c r="L112" s="167"/>
      <c r="M112" s="168"/>
      <c r="N112" s="168"/>
      <c r="O112" s="168"/>
      <c r="P112" s="168"/>
      <c r="Q112" s="168">
        <v>9242</v>
      </c>
      <c r="R112" s="169">
        <v>8796</v>
      </c>
      <c r="S112" s="170">
        <v>8796</v>
      </c>
      <c r="T112" s="168">
        <v>8796</v>
      </c>
      <c r="U112" s="168"/>
      <c r="V112" s="171"/>
      <c r="W112" s="172"/>
      <c r="X112" s="172"/>
      <c r="Y112" s="172">
        <v>243</v>
      </c>
      <c r="Z112" s="172">
        <v>69</v>
      </c>
      <c r="AA112" s="172" t="s">
        <v>280</v>
      </c>
      <c r="AB112" s="172"/>
      <c r="AC112" s="172"/>
    </row>
    <row r="113" spans="1:29" s="182" customFormat="1" ht="21" hidden="1" customHeight="1">
      <c r="A113" s="95">
        <v>436</v>
      </c>
      <c r="B113" s="96" t="s">
        <v>264</v>
      </c>
      <c r="C113" s="97" t="s">
        <v>29</v>
      </c>
      <c r="D113" s="71" t="s">
        <v>202</v>
      </c>
      <c r="E113" s="96"/>
      <c r="F113" s="74"/>
      <c r="G113" s="74"/>
      <c r="H113" s="74"/>
      <c r="I113" s="74"/>
      <c r="J113" s="73"/>
      <c r="K113" s="73"/>
      <c r="L113" s="74"/>
      <c r="M113" s="73"/>
      <c r="N113" s="73"/>
      <c r="O113" s="73"/>
      <c r="P113" s="73"/>
      <c r="Q113" s="73"/>
      <c r="R113" s="75"/>
      <c r="S113" s="76">
        <v>8640</v>
      </c>
      <c r="T113" s="73"/>
      <c r="U113" s="73"/>
      <c r="V113" s="98"/>
      <c r="W113" s="57"/>
      <c r="X113" s="57"/>
      <c r="Y113" s="57">
        <v>328</v>
      </c>
      <c r="Z113" s="57">
        <v>42</v>
      </c>
      <c r="AA113" s="57" t="s">
        <v>349</v>
      </c>
      <c r="AB113" s="99">
        <v>1</v>
      </c>
      <c r="AC113" s="57" t="s">
        <v>350</v>
      </c>
    </row>
    <row r="114" spans="1:29" s="277" customFormat="1" ht="21" hidden="1" customHeight="1">
      <c r="A114" s="95">
        <v>450</v>
      </c>
      <c r="B114" s="96" t="s">
        <v>326</v>
      </c>
      <c r="C114" s="97" t="s">
        <v>29</v>
      </c>
      <c r="D114" s="71" t="s">
        <v>237</v>
      </c>
      <c r="E114" s="96"/>
      <c r="F114" s="74"/>
      <c r="G114" s="74"/>
      <c r="H114" s="74"/>
      <c r="I114" s="74"/>
      <c r="J114" s="73"/>
      <c r="K114" s="73"/>
      <c r="L114" s="74"/>
      <c r="M114" s="73"/>
      <c r="N114" s="73"/>
      <c r="O114" s="73"/>
      <c r="P114" s="73"/>
      <c r="Q114" s="73"/>
      <c r="R114" s="75">
        <v>8004</v>
      </c>
      <c r="S114" s="76">
        <v>8004</v>
      </c>
      <c r="T114" s="73"/>
      <c r="U114" s="73"/>
      <c r="V114" s="98"/>
      <c r="W114" s="57"/>
      <c r="X114" s="57"/>
      <c r="Y114" s="57">
        <v>237</v>
      </c>
      <c r="Z114" s="57">
        <v>10</v>
      </c>
      <c r="AA114" s="57" t="s">
        <v>351</v>
      </c>
      <c r="AB114" s="99">
        <v>849</v>
      </c>
      <c r="AC114" s="57" t="s">
        <v>292</v>
      </c>
    </row>
    <row r="115" spans="1:29" ht="21" hidden="1" customHeight="1">
      <c r="A115" s="95">
        <v>176</v>
      </c>
      <c r="B115" s="96" t="s">
        <v>352</v>
      </c>
      <c r="C115" s="97" t="s">
        <v>29</v>
      </c>
      <c r="D115" s="71" t="s">
        <v>237</v>
      </c>
      <c r="E115" s="96"/>
      <c r="F115" s="74"/>
      <c r="G115" s="74"/>
      <c r="H115" s="74"/>
      <c r="I115" s="74"/>
      <c r="J115" s="73"/>
      <c r="K115" s="73"/>
      <c r="L115" s="74"/>
      <c r="M115" s="73"/>
      <c r="N115" s="73"/>
      <c r="O115" s="73"/>
      <c r="P115" s="73"/>
      <c r="Q115" s="73">
        <v>6643</v>
      </c>
      <c r="R115" s="75">
        <v>6643</v>
      </c>
      <c r="S115" s="76">
        <v>7725</v>
      </c>
      <c r="T115" s="73">
        <v>6643</v>
      </c>
      <c r="U115" s="73"/>
      <c r="V115" s="98"/>
      <c r="Y115" s="57">
        <v>74</v>
      </c>
      <c r="AA115" s="57" t="s">
        <v>312</v>
      </c>
      <c r="AB115" s="99">
        <v>25000</v>
      </c>
      <c r="AC115" s="57" t="s">
        <v>74</v>
      </c>
    </row>
    <row r="116" spans="1:29" ht="21" hidden="1" customHeight="1">
      <c r="A116" s="95">
        <v>400</v>
      </c>
      <c r="B116" s="96" t="s">
        <v>353</v>
      </c>
      <c r="C116" s="97" t="s">
        <v>29</v>
      </c>
      <c r="D116" s="71" t="s">
        <v>237</v>
      </c>
      <c r="E116" s="96"/>
      <c r="F116" s="74"/>
      <c r="G116" s="74"/>
      <c r="H116" s="74"/>
      <c r="I116" s="74"/>
      <c r="J116" s="73"/>
      <c r="K116" s="73"/>
      <c r="L116" s="74"/>
      <c r="M116" s="73"/>
      <c r="N116" s="73"/>
      <c r="O116" s="73"/>
      <c r="P116" s="73"/>
      <c r="Q116" s="73">
        <v>8043</v>
      </c>
      <c r="R116" s="75">
        <v>7597</v>
      </c>
      <c r="S116" s="76">
        <v>7597</v>
      </c>
      <c r="T116" s="73"/>
      <c r="U116" s="73"/>
      <c r="V116" s="98"/>
      <c r="Y116" s="57">
        <v>356</v>
      </c>
      <c r="AA116" s="57" t="s">
        <v>354</v>
      </c>
    </row>
    <row r="117" spans="1:29" ht="21" hidden="1" customHeight="1">
      <c r="A117" s="95">
        <v>274</v>
      </c>
      <c r="B117" s="96" t="s">
        <v>355</v>
      </c>
      <c r="C117" s="97" t="s">
        <v>29</v>
      </c>
      <c r="D117" s="71" t="s">
        <v>237</v>
      </c>
      <c r="E117" s="96"/>
      <c r="F117" s="74"/>
      <c r="G117" s="74"/>
      <c r="H117" s="74"/>
      <c r="I117" s="74"/>
      <c r="J117" s="73"/>
      <c r="K117" s="73"/>
      <c r="L117" s="74"/>
      <c r="M117" s="73"/>
      <c r="N117" s="73"/>
      <c r="O117" s="73"/>
      <c r="P117" s="73"/>
      <c r="Q117" s="73">
        <v>6547</v>
      </c>
      <c r="R117" s="75">
        <v>6547</v>
      </c>
      <c r="S117" s="76">
        <v>7522</v>
      </c>
      <c r="T117" s="73"/>
      <c r="U117" s="73"/>
      <c r="V117" s="98"/>
      <c r="Y117" s="57">
        <v>169</v>
      </c>
      <c r="Z117" s="57">
        <v>48</v>
      </c>
      <c r="AA117" s="57" t="s">
        <v>338</v>
      </c>
    </row>
    <row r="118" spans="1:29" ht="21" customHeight="1">
      <c r="A118" s="95">
        <v>361</v>
      </c>
      <c r="B118" s="96" t="s">
        <v>340</v>
      </c>
      <c r="C118" s="97" t="s">
        <v>163</v>
      </c>
      <c r="D118" s="71" t="s">
        <v>184</v>
      </c>
      <c r="E118" s="96"/>
      <c r="F118" s="74"/>
      <c r="G118" s="74"/>
      <c r="H118" s="74"/>
      <c r="I118" s="74"/>
      <c r="J118" s="73"/>
      <c r="K118" s="73"/>
      <c r="L118" s="74"/>
      <c r="M118" s="73"/>
      <c r="N118" s="73"/>
      <c r="O118" s="73"/>
      <c r="P118" s="73"/>
      <c r="Q118" s="73">
        <v>7473</v>
      </c>
      <c r="R118" s="75">
        <v>7473</v>
      </c>
      <c r="S118" s="138">
        <v>7473</v>
      </c>
      <c r="T118" s="73"/>
      <c r="U118" s="73"/>
      <c r="V118" s="98"/>
      <c r="Y118" s="57">
        <v>198</v>
      </c>
      <c r="AA118" s="57" t="s">
        <v>242</v>
      </c>
      <c r="AB118" s="99">
        <v>4539</v>
      </c>
      <c r="AC118" s="57" t="s">
        <v>356</v>
      </c>
    </row>
    <row r="119" spans="1:29" ht="21" hidden="1" customHeight="1">
      <c r="A119" s="95">
        <v>474</v>
      </c>
      <c r="B119" s="96" t="s">
        <v>357</v>
      </c>
      <c r="C119" s="97" t="s">
        <v>29</v>
      </c>
      <c r="D119" s="71" t="s">
        <v>237</v>
      </c>
      <c r="E119" s="96"/>
      <c r="F119" s="74"/>
      <c r="G119" s="74"/>
      <c r="H119" s="74"/>
      <c r="I119" s="74"/>
      <c r="J119" s="73"/>
      <c r="K119" s="73"/>
      <c r="L119" s="74"/>
      <c r="M119" s="73"/>
      <c r="N119" s="73"/>
      <c r="O119" s="73"/>
      <c r="P119" s="73"/>
      <c r="Q119" s="73"/>
      <c r="R119" s="75">
        <v>8848</v>
      </c>
      <c r="S119" s="76">
        <v>7086</v>
      </c>
      <c r="T119" s="73"/>
      <c r="U119" s="73"/>
      <c r="V119" s="98"/>
      <c r="Y119" s="57">
        <v>338</v>
      </c>
      <c r="Z119" s="57">
        <v>57</v>
      </c>
      <c r="AA119" s="57" t="s">
        <v>358</v>
      </c>
    </row>
    <row r="120" spans="1:29" ht="21" hidden="1" customHeight="1">
      <c r="A120" s="95">
        <v>168</v>
      </c>
      <c r="B120" s="96" t="s">
        <v>359</v>
      </c>
      <c r="C120" s="97" t="s">
        <v>29</v>
      </c>
      <c r="D120" s="71" t="s">
        <v>237</v>
      </c>
      <c r="E120" s="96"/>
      <c r="F120" s="74"/>
      <c r="G120" s="74"/>
      <c r="H120" s="74"/>
      <c r="I120" s="74"/>
      <c r="J120" s="73"/>
      <c r="K120" s="73"/>
      <c r="L120" s="74"/>
      <c r="M120" s="73"/>
      <c r="N120" s="73"/>
      <c r="O120" s="73"/>
      <c r="P120" s="73"/>
      <c r="Q120" s="73">
        <v>5858</v>
      </c>
      <c r="R120" s="75">
        <v>5858</v>
      </c>
      <c r="S120" s="76">
        <v>6745</v>
      </c>
      <c r="T120" s="73">
        <v>5858</v>
      </c>
      <c r="U120" s="73"/>
      <c r="V120" s="98"/>
      <c r="Y120" s="57">
        <v>482</v>
      </c>
      <c r="AA120" s="57" t="s">
        <v>300</v>
      </c>
    </row>
    <row r="121" spans="1:29" ht="21" hidden="1" customHeight="1">
      <c r="A121" s="95">
        <v>21</v>
      </c>
      <c r="B121" s="96" t="s">
        <v>223</v>
      </c>
      <c r="C121" s="97" t="s">
        <v>29</v>
      </c>
      <c r="D121" s="71" t="s">
        <v>237</v>
      </c>
      <c r="E121" s="96"/>
      <c r="F121" s="74"/>
      <c r="G121" s="74"/>
      <c r="H121" s="74"/>
      <c r="I121" s="74"/>
      <c r="J121" s="73"/>
      <c r="K121" s="73"/>
      <c r="L121" s="74"/>
      <c r="M121" s="73"/>
      <c r="N121" s="73"/>
      <c r="O121" s="73"/>
      <c r="P121" s="73"/>
      <c r="Q121" s="73">
        <v>5268</v>
      </c>
      <c r="R121" s="75">
        <v>5268</v>
      </c>
      <c r="S121" s="76">
        <v>6054</v>
      </c>
      <c r="T121" s="73">
        <v>5268</v>
      </c>
      <c r="U121" s="73"/>
      <c r="V121" s="98"/>
      <c r="AA121" s="57" t="s">
        <v>195</v>
      </c>
    </row>
    <row r="122" spans="1:29" ht="21" hidden="1" customHeight="1">
      <c r="A122" s="95">
        <v>19</v>
      </c>
      <c r="B122" s="96" t="s">
        <v>360</v>
      </c>
      <c r="C122" s="97" t="s">
        <v>29</v>
      </c>
      <c r="D122" s="71" t="s">
        <v>297</v>
      </c>
      <c r="E122" s="96"/>
      <c r="F122" s="74"/>
      <c r="G122" s="74"/>
      <c r="H122" s="74"/>
      <c r="I122" s="74"/>
      <c r="J122" s="73"/>
      <c r="K122" s="73"/>
      <c r="L122" s="74"/>
      <c r="M122" s="73"/>
      <c r="N122" s="73"/>
      <c r="O122" s="73"/>
      <c r="P122" s="73"/>
      <c r="Q122" s="73">
        <v>5201</v>
      </c>
      <c r="R122" s="75">
        <v>5201</v>
      </c>
      <c r="S122" s="76">
        <v>5977</v>
      </c>
      <c r="T122" s="73">
        <v>5201</v>
      </c>
      <c r="U122" s="73"/>
      <c r="V122" s="98"/>
      <c r="Y122" s="57">
        <v>269</v>
      </c>
      <c r="Z122" s="57">
        <v>20</v>
      </c>
      <c r="AA122" s="57" t="s">
        <v>190</v>
      </c>
      <c r="AB122" s="99">
        <v>372540</v>
      </c>
      <c r="AC122" s="57" t="s">
        <v>361</v>
      </c>
    </row>
    <row r="123" spans="1:29" ht="21" hidden="1" customHeight="1">
      <c r="A123" s="95">
        <v>334</v>
      </c>
      <c r="B123" s="96" t="s">
        <v>362</v>
      </c>
      <c r="C123" s="97" t="s">
        <v>29</v>
      </c>
      <c r="D123" s="71" t="s">
        <v>237</v>
      </c>
      <c r="E123" s="96"/>
      <c r="F123" s="74"/>
      <c r="G123" s="74"/>
      <c r="H123" s="74"/>
      <c r="I123" s="74"/>
      <c r="J123" s="73"/>
      <c r="K123" s="73"/>
      <c r="L123" s="74"/>
      <c r="M123" s="73"/>
      <c r="N123" s="73"/>
      <c r="O123" s="73"/>
      <c r="P123" s="73"/>
      <c r="Q123" s="73">
        <v>3000</v>
      </c>
      <c r="R123" s="75">
        <v>5828</v>
      </c>
      <c r="S123" s="76">
        <v>5828</v>
      </c>
      <c r="T123" s="73">
        <v>5828</v>
      </c>
      <c r="U123" s="73"/>
      <c r="V123" s="98"/>
      <c r="Y123" s="57">
        <v>168</v>
      </c>
      <c r="Z123" s="57">
        <v>16</v>
      </c>
      <c r="AA123" s="57" t="s">
        <v>359</v>
      </c>
      <c r="AB123" s="99">
        <v>5858</v>
      </c>
      <c r="AC123" s="57" t="s">
        <v>292</v>
      </c>
    </row>
    <row r="124" spans="1:29" ht="21" hidden="1" customHeight="1">
      <c r="A124" s="95">
        <v>173</v>
      </c>
      <c r="B124" s="96" t="s">
        <v>363</v>
      </c>
      <c r="C124" s="97" t="s">
        <v>29</v>
      </c>
      <c r="D124" s="71" t="s">
        <v>237</v>
      </c>
      <c r="E124" s="96"/>
      <c r="F124" s="74"/>
      <c r="G124" s="74"/>
      <c r="H124" s="74"/>
      <c r="I124" s="74"/>
      <c r="J124" s="73"/>
      <c r="K124" s="73"/>
      <c r="L124" s="74"/>
      <c r="M124" s="73"/>
      <c r="N124" s="73"/>
      <c r="O124" s="73"/>
      <c r="P124" s="73"/>
      <c r="Q124" s="73">
        <v>4813</v>
      </c>
      <c r="R124" s="75">
        <v>4813</v>
      </c>
      <c r="S124" s="76">
        <v>5531</v>
      </c>
      <c r="T124" s="73"/>
      <c r="U124" s="73"/>
      <c r="V124" s="98"/>
      <c r="Y124" s="57">
        <v>163</v>
      </c>
      <c r="AA124" s="57" t="s">
        <v>310</v>
      </c>
      <c r="AB124" s="57">
        <v>26215</v>
      </c>
      <c r="AC124" s="57" t="s">
        <v>364</v>
      </c>
    </row>
    <row r="125" spans="1:29" ht="21" hidden="1" customHeight="1">
      <c r="A125" s="95">
        <v>266</v>
      </c>
      <c r="B125" s="96" t="s">
        <v>365</v>
      </c>
      <c r="C125" s="97" t="s">
        <v>29</v>
      </c>
      <c r="D125" s="71" t="s">
        <v>237</v>
      </c>
      <c r="E125" s="96"/>
      <c r="F125" s="74"/>
      <c r="G125" s="74"/>
      <c r="H125" s="74"/>
      <c r="I125" s="74"/>
      <c r="J125" s="73"/>
      <c r="K125" s="73"/>
      <c r="L125" s="74"/>
      <c r="M125" s="73"/>
      <c r="N125" s="73"/>
      <c r="O125" s="73"/>
      <c r="P125" s="73"/>
      <c r="Q125" s="73">
        <v>4673</v>
      </c>
      <c r="R125" s="75">
        <v>4673</v>
      </c>
      <c r="S125" s="76">
        <v>5369</v>
      </c>
      <c r="T125" s="73">
        <v>4673</v>
      </c>
      <c r="U125" s="73"/>
      <c r="V125" s="98"/>
      <c r="Y125" s="57">
        <v>363</v>
      </c>
      <c r="AA125" s="57" t="s">
        <v>331</v>
      </c>
    </row>
    <row r="126" spans="1:29" ht="21" hidden="1" customHeight="1">
      <c r="A126" s="95">
        <v>270</v>
      </c>
      <c r="B126" s="96" t="s">
        <v>346</v>
      </c>
      <c r="C126" s="97" t="s">
        <v>29</v>
      </c>
      <c r="D126" s="71" t="s">
        <v>237</v>
      </c>
      <c r="E126" s="96"/>
      <c r="F126" s="74"/>
      <c r="G126" s="74"/>
      <c r="H126" s="74"/>
      <c r="I126" s="74"/>
      <c r="J126" s="73"/>
      <c r="K126" s="73"/>
      <c r="L126" s="74"/>
      <c r="M126" s="73"/>
      <c r="N126" s="73"/>
      <c r="O126" s="73"/>
      <c r="P126" s="73"/>
      <c r="Q126" s="73">
        <v>5000</v>
      </c>
      <c r="R126" s="75">
        <v>5625</v>
      </c>
      <c r="S126" s="76">
        <v>5265</v>
      </c>
      <c r="T126" s="73"/>
      <c r="U126" s="73"/>
      <c r="V126" s="98"/>
      <c r="Y126" s="57">
        <v>433</v>
      </c>
      <c r="AA126" s="57" t="s">
        <v>335</v>
      </c>
    </row>
    <row r="127" spans="1:29" ht="21" hidden="1" customHeight="1">
      <c r="A127" s="95">
        <v>353</v>
      </c>
      <c r="B127" s="96" t="s">
        <v>366</v>
      </c>
      <c r="C127" s="97" t="s">
        <v>29</v>
      </c>
      <c r="D127" s="71" t="s">
        <v>202</v>
      </c>
      <c r="E127" s="96"/>
      <c r="F127" s="74"/>
      <c r="G127" s="74"/>
      <c r="H127" s="74"/>
      <c r="I127" s="74"/>
      <c r="J127" s="73"/>
      <c r="K127" s="73"/>
      <c r="L127" s="74"/>
      <c r="M127" s="73"/>
      <c r="N127" s="73"/>
      <c r="O127" s="73"/>
      <c r="P127" s="73"/>
      <c r="Q127" s="73">
        <v>0</v>
      </c>
      <c r="R127" s="75">
        <v>5241</v>
      </c>
      <c r="S127" s="76">
        <v>5241</v>
      </c>
      <c r="T127" s="73"/>
      <c r="U127" s="73"/>
      <c r="V127" s="98"/>
      <c r="Y127" s="57">
        <v>326</v>
      </c>
      <c r="AA127" s="57" t="s">
        <v>367</v>
      </c>
    </row>
    <row r="128" spans="1:29" ht="21" hidden="1" customHeight="1">
      <c r="A128" s="95">
        <v>326</v>
      </c>
      <c r="B128" s="96" t="s">
        <v>367</v>
      </c>
      <c r="C128" s="97" t="s">
        <v>29</v>
      </c>
      <c r="D128" s="71" t="s">
        <v>237</v>
      </c>
      <c r="E128" s="96"/>
      <c r="F128" s="74"/>
      <c r="G128" s="74"/>
      <c r="H128" s="74"/>
      <c r="I128" s="74"/>
      <c r="J128" s="73"/>
      <c r="K128" s="73"/>
      <c r="L128" s="74"/>
      <c r="M128" s="73"/>
      <c r="N128" s="73"/>
      <c r="O128" s="73"/>
      <c r="P128" s="73"/>
      <c r="Q128" s="73">
        <v>5111</v>
      </c>
      <c r="R128" s="75">
        <v>5111</v>
      </c>
      <c r="S128" s="76">
        <v>5111</v>
      </c>
      <c r="T128" s="73"/>
      <c r="U128" s="73"/>
      <c r="V128" s="98"/>
      <c r="Y128" s="57">
        <v>176</v>
      </c>
      <c r="Z128" s="57">
        <v>9</v>
      </c>
      <c r="AA128" s="57" t="s">
        <v>352</v>
      </c>
      <c r="AB128" s="99">
        <v>6643</v>
      </c>
      <c r="AC128" s="57" t="s">
        <v>292</v>
      </c>
    </row>
    <row r="129" spans="1:29" ht="21" hidden="1" customHeight="1">
      <c r="A129" s="95">
        <v>139</v>
      </c>
      <c r="B129" s="96" t="s">
        <v>368</v>
      </c>
      <c r="C129" s="97" t="s">
        <v>206</v>
      </c>
      <c r="D129" s="71" t="s">
        <v>214</v>
      </c>
      <c r="E129" s="96"/>
      <c r="F129" s="74"/>
      <c r="G129" s="74"/>
      <c r="H129" s="74"/>
      <c r="I129" s="74"/>
      <c r="J129" s="73"/>
      <c r="K129" s="73"/>
      <c r="L129" s="74"/>
      <c r="M129" s="73"/>
      <c r="N129" s="73"/>
      <c r="O129" s="73"/>
      <c r="P129" s="73"/>
      <c r="Q129" s="73">
        <v>0</v>
      </c>
      <c r="R129" s="75">
        <v>5000</v>
      </c>
      <c r="S129" s="76">
        <v>5000</v>
      </c>
      <c r="T129" s="73"/>
      <c r="U129" s="73"/>
      <c r="V129" s="98"/>
      <c r="Y129" s="57">
        <v>52</v>
      </c>
      <c r="AA129" s="57" t="s">
        <v>257</v>
      </c>
      <c r="AB129" s="99">
        <v>44141</v>
      </c>
      <c r="AC129" s="57" t="s">
        <v>74</v>
      </c>
    </row>
    <row r="130" spans="1:29" ht="21" hidden="1" customHeight="1">
      <c r="A130" s="95">
        <v>388</v>
      </c>
      <c r="B130" s="96" t="s">
        <v>369</v>
      </c>
      <c r="C130" s="97" t="s">
        <v>206</v>
      </c>
      <c r="D130" s="71" t="s">
        <v>202</v>
      </c>
      <c r="E130" s="96"/>
      <c r="F130" s="74"/>
      <c r="G130" s="74"/>
      <c r="H130" s="74"/>
      <c r="I130" s="74"/>
      <c r="J130" s="73"/>
      <c r="K130" s="73"/>
      <c r="L130" s="74"/>
      <c r="M130" s="73"/>
      <c r="N130" s="73"/>
      <c r="O130" s="73"/>
      <c r="P130" s="73"/>
      <c r="Q130" s="73">
        <v>5000</v>
      </c>
      <c r="R130" s="75">
        <v>5000</v>
      </c>
      <c r="S130" s="76">
        <v>5000</v>
      </c>
      <c r="T130" s="73"/>
      <c r="U130" s="73"/>
      <c r="V130" s="98"/>
      <c r="Y130" s="57">
        <v>65</v>
      </c>
      <c r="AA130" s="57" t="s">
        <v>305</v>
      </c>
      <c r="AB130" s="99">
        <v>2797</v>
      </c>
      <c r="AC130" s="57" t="s">
        <v>370</v>
      </c>
    </row>
    <row r="131" spans="1:29" ht="21" hidden="1" customHeight="1">
      <c r="A131" s="95">
        <v>389</v>
      </c>
      <c r="B131" s="96" t="s">
        <v>371</v>
      </c>
      <c r="C131" s="97" t="s">
        <v>206</v>
      </c>
      <c r="D131" s="71" t="s">
        <v>214</v>
      </c>
      <c r="E131" s="96"/>
      <c r="F131" s="74"/>
      <c r="G131" s="74"/>
      <c r="H131" s="74"/>
      <c r="I131" s="74"/>
      <c r="J131" s="73"/>
      <c r="K131" s="73"/>
      <c r="L131" s="74"/>
      <c r="M131" s="73"/>
      <c r="N131" s="73"/>
      <c r="O131" s="73"/>
      <c r="P131" s="73"/>
      <c r="Q131" s="73">
        <v>5000</v>
      </c>
      <c r="R131" s="75">
        <v>5000</v>
      </c>
      <c r="S131" s="76">
        <v>5000</v>
      </c>
      <c r="T131" s="73"/>
      <c r="U131" s="73"/>
      <c r="V131" s="98"/>
      <c r="Y131" s="57">
        <v>413</v>
      </c>
      <c r="AA131" s="57" t="s">
        <v>372</v>
      </c>
    </row>
    <row r="132" spans="1:29" ht="21" hidden="1" customHeight="1">
      <c r="A132" s="95">
        <v>465</v>
      </c>
      <c r="B132" s="96" t="s">
        <v>373</v>
      </c>
      <c r="C132" s="97" t="s">
        <v>29</v>
      </c>
      <c r="D132" s="71"/>
      <c r="E132" s="96"/>
      <c r="F132" s="74"/>
      <c r="G132" s="74"/>
      <c r="H132" s="74"/>
      <c r="I132" s="74"/>
      <c r="J132" s="73"/>
      <c r="K132" s="73"/>
      <c r="L132" s="74"/>
      <c r="M132" s="73"/>
      <c r="N132" s="73"/>
      <c r="O132" s="73"/>
      <c r="P132" s="73"/>
      <c r="Q132" s="73"/>
      <c r="R132" s="75"/>
      <c r="S132" s="76">
        <v>5000</v>
      </c>
      <c r="T132" s="73"/>
      <c r="U132" s="73"/>
      <c r="V132" s="98"/>
      <c r="Y132" s="57">
        <v>327</v>
      </c>
      <c r="Z132" s="57">
        <v>41</v>
      </c>
      <c r="AA132" s="57" t="s">
        <v>374</v>
      </c>
    </row>
    <row r="133" spans="1:29" ht="21" hidden="1" customHeight="1">
      <c r="A133" s="95">
        <v>80</v>
      </c>
      <c r="B133" s="96" t="s">
        <v>333</v>
      </c>
      <c r="C133" s="97" t="s">
        <v>206</v>
      </c>
      <c r="D133" s="71" t="s">
        <v>214</v>
      </c>
      <c r="E133" s="96"/>
      <c r="F133" s="74"/>
      <c r="G133" s="74"/>
      <c r="H133" s="74"/>
      <c r="I133" s="74"/>
      <c r="J133" s="73"/>
      <c r="K133" s="73"/>
      <c r="L133" s="74"/>
      <c r="M133" s="73"/>
      <c r="N133" s="73"/>
      <c r="O133" s="73"/>
      <c r="P133" s="73"/>
      <c r="Q133" s="73">
        <v>4998</v>
      </c>
      <c r="R133" s="75">
        <v>4553</v>
      </c>
      <c r="S133" s="76">
        <v>4553</v>
      </c>
      <c r="T133" s="73">
        <v>4553</v>
      </c>
      <c r="U133" s="73"/>
      <c r="V133" s="98"/>
      <c r="Y133" s="57">
        <v>123</v>
      </c>
      <c r="AA133" s="57" t="s">
        <v>269</v>
      </c>
      <c r="AB133" s="99">
        <v>55396</v>
      </c>
      <c r="AC133" s="57" t="s">
        <v>375</v>
      </c>
    </row>
    <row r="134" spans="1:29" ht="21" hidden="1" customHeight="1">
      <c r="A134" s="95">
        <v>430</v>
      </c>
      <c r="B134" s="96" t="s">
        <v>332</v>
      </c>
      <c r="C134" s="97" t="s">
        <v>29</v>
      </c>
      <c r="D134" s="71" t="s">
        <v>202</v>
      </c>
      <c r="E134" s="96"/>
      <c r="F134" s="74"/>
      <c r="G134" s="74"/>
      <c r="H134" s="74"/>
      <c r="I134" s="74"/>
      <c r="J134" s="73"/>
      <c r="K134" s="73"/>
      <c r="L134" s="74"/>
      <c r="M134" s="73"/>
      <c r="N134" s="73"/>
      <c r="O134" s="73"/>
      <c r="P134" s="73"/>
      <c r="Q134" s="73"/>
      <c r="R134" s="75">
        <v>7500</v>
      </c>
      <c r="S134" s="76">
        <v>4394</v>
      </c>
      <c r="T134" s="73"/>
      <c r="U134" s="73"/>
      <c r="V134" s="98"/>
      <c r="Y134" s="57">
        <v>257</v>
      </c>
      <c r="Z134" s="57">
        <v>44</v>
      </c>
      <c r="AA134" s="57" t="s">
        <v>376</v>
      </c>
    </row>
    <row r="135" spans="1:29" ht="21" hidden="1" customHeight="1">
      <c r="A135" s="95">
        <v>437</v>
      </c>
      <c r="B135" s="96" t="s">
        <v>288</v>
      </c>
      <c r="C135" s="97" t="s">
        <v>29</v>
      </c>
      <c r="D135" s="71" t="s">
        <v>237</v>
      </c>
      <c r="E135" s="96"/>
      <c r="F135" s="74"/>
      <c r="G135" s="74"/>
      <c r="H135" s="74"/>
      <c r="I135" s="74"/>
      <c r="J135" s="73"/>
      <c r="K135" s="73"/>
      <c r="L135" s="74"/>
      <c r="M135" s="73"/>
      <c r="N135" s="73"/>
      <c r="O135" s="73"/>
      <c r="P135" s="73"/>
      <c r="Q135" s="73"/>
      <c r="R135" s="75">
        <v>4324</v>
      </c>
      <c r="S135" s="76">
        <v>4324</v>
      </c>
      <c r="T135" s="73">
        <v>4324</v>
      </c>
      <c r="U135" s="73"/>
      <c r="V135" s="98"/>
      <c r="Y135" s="57">
        <v>293</v>
      </c>
      <c r="Z135" s="57">
        <v>37</v>
      </c>
      <c r="AA135" s="57" t="s">
        <v>377</v>
      </c>
      <c r="AB135" s="99">
        <v>1162</v>
      </c>
      <c r="AC135" s="57" t="s">
        <v>378</v>
      </c>
    </row>
    <row r="136" spans="1:29" ht="21" hidden="1" customHeight="1">
      <c r="A136" s="95">
        <v>159</v>
      </c>
      <c r="B136" s="96" t="s">
        <v>379</v>
      </c>
      <c r="C136" s="97" t="s">
        <v>29</v>
      </c>
      <c r="D136" s="71" t="s">
        <v>237</v>
      </c>
      <c r="E136" s="96"/>
      <c r="F136" s="74"/>
      <c r="G136" s="74"/>
      <c r="H136" s="74"/>
      <c r="I136" s="74"/>
      <c r="J136" s="73"/>
      <c r="K136" s="73"/>
      <c r="L136" s="74"/>
      <c r="M136" s="73"/>
      <c r="N136" s="73"/>
      <c r="O136" s="73"/>
      <c r="P136" s="73"/>
      <c r="Q136" s="73">
        <v>3993</v>
      </c>
      <c r="R136" s="75">
        <v>3993</v>
      </c>
      <c r="S136" s="76">
        <v>3993</v>
      </c>
      <c r="T136" s="73"/>
      <c r="U136" s="73"/>
      <c r="V136" s="98"/>
      <c r="Y136" s="57">
        <v>250</v>
      </c>
      <c r="AA136" s="57" t="s">
        <v>298</v>
      </c>
    </row>
    <row r="137" spans="1:29" ht="21" hidden="1" customHeight="1">
      <c r="A137" s="95">
        <v>452</v>
      </c>
      <c r="B137" s="96" t="s">
        <v>380</v>
      </c>
      <c r="C137" s="97" t="s">
        <v>29</v>
      </c>
      <c r="D137" s="71"/>
      <c r="E137" s="96"/>
      <c r="F137" s="74"/>
      <c r="G137" s="74"/>
      <c r="H137" s="74"/>
      <c r="I137" s="74"/>
      <c r="J137" s="73"/>
      <c r="K137" s="73"/>
      <c r="L137" s="74"/>
      <c r="M137" s="73"/>
      <c r="N137" s="73"/>
      <c r="O137" s="73"/>
      <c r="P137" s="73"/>
      <c r="Q137" s="73"/>
      <c r="R137" s="75"/>
      <c r="S137" s="76">
        <v>3986</v>
      </c>
      <c r="T137" s="73"/>
      <c r="U137" s="73"/>
      <c r="V137" s="98"/>
      <c r="Y137" s="57">
        <v>7</v>
      </c>
      <c r="Z137" s="57">
        <v>17</v>
      </c>
      <c r="AA137" s="57" t="s">
        <v>381</v>
      </c>
      <c r="AB137" s="99">
        <v>881</v>
      </c>
      <c r="AC137" s="57" t="s">
        <v>292</v>
      </c>
    </row>
    <row r="138" spans="1:29" ht="21" hidden="1" customHeight="1">
      <c r="A138" s="95">
        <v>464</v>
      </c>
      <c r="B138" s="96" t="s">
        <v>382</v>
      </c>
      <c r="C138" s="97" t="s">
        <v>29</v>
      </c>
      <c r="D138" s="71"/>
      <c r="E138" s="96"/>
      <c r="F138" s="74"/>
      <c r="G138" s="74"/>
      <c r="H138" s="74"/>
      <c r="I138" s="74"/>
      <c r="J138" s="73"/>
      <c r="K138" s="73"/>
      <c r="L138" s="74"/>
      <c r="M138" s="73"/>
      <c r="N138" s="73"/>
      <c r="O138" s="73"/>
      <c r="P138" s="73"/>
      <c r="Q138" s="73"/>
      <c r="R138" s="75"/>
      <c r="S138" s="76">
        <v>3986</v>
      </c>
      <c r="T138" s="73"/>
      <c r="U138" s="73"/>
      <c r="V138" s="98"/>
      <c r="Y138" s="57">
        <v>84</v>
      </c>
      <c r="Z138" s="57">
        <v>18</v>
      </c>
      <c r="AA138" s="57" t="s">
        <v>383</v>
      </c>
      <c r="AB138" s="99">
        <v>963</v>
      </c>
      <c r="AC138" s="57" t="s">
        <v>292</v>
      </c>
    </row>
    <row r="139" spans="1:29" ht="21" hidden="1" customHeight="1">
      <c r="A139" s="95">
        <v>48</v>
      </c>
      <c r="B139" s="96" t="s">
        <v>291</v>
      </c>
      <c r="C139" s="97" t="s">
        <v>29</v>
      </c>
      <c r="D139" s="71" t="s">
        <v>202</v>
      </c>
      <c r="E139" s="96"/>
      <c r="F139" s="74"/>
      <c r="G139" s="74"/>
      <c r="H139" s="74"/>
      <c r="I139" s="74"/>
      <c r="J139" s="73"/>
      <c r="K139" s="73"/>
      <c r="L139" s="74"/>
      <c r="M139" s="73"/>
      <c r="N139" s="73"/>
      <c r="O139" s="73"/>
      <c r="P139" s="73"/>
      <c r="Q139" s="73">
        <v>3550</v>
      </c>
      <c r="R139" s="75">
        <v>3550</v>
      </c>
      <c r="S139" s="76">
        <v>3550</v>
      </c>
      <c r="T139" s="73">
        <v>3550</v>
      </c>
      <c r="U139" s="73"/>
      <c r="V139" s="98"/>
      <c r="Y139" s="57">
        <v>79</v>
      </c>
      <c r="AA139" s="57" t="s">
        <v>213</v>
      </c>
    </row>
    <row r="140" spans="1:29" ht="21" customHeight="1">
      <c r="A140" s="95">
        <v>157</v>
      </c>
      <c r="B140" s="96" t="s">
        <v>319</v>
      </c>
      <c r="C140" s="97" t="s">
        <v>163</v>
      </c>
      <c r="D140" s="71" t="s">
        <v>184</v>
      </c>
      <c r="E140" s="96"/>
      <c r="F140" s="74"/>
      <c r="G140" s="74"/>
      <c r="H140" s="74"/>
      <c r="I140" s="74"/>
      <c r="J140" s="73"/>
      <c r="K140" s="73"/>
      <c r="L140" s="74"/>
      <c r="M140" s="73"/>
      <c r="N140" s="73"/>
      <c r="O140" s="73"/>
      <c r="P140" s="73"/>
      <c r="Q140" s="73">
        <v>4334</v>
      </c>
      <c r="R140" s="75">
        <v>4334</v>
      </c>
      <c r="S140" s="138">
        <v>3463</v>
      </c>
      <c r="T140" s="73">
        <v>4334</v>
      </c>
      <c r="U140" s="73"/>
      <c r="V140" s="98" t="s">
        <v>181</v>
      </c>
      <c r="Y140" s="57">
        <v>61</v>
      </c>
      <c r="AA140" s="57" t="s">
        <v>296</v>
      </c>
    </row>
    <row r="141" spans="1:29" ht="21" hidden="1" customHeight="1">
      <c r="A141" s="95">
        <v>486</v>
      </c>
      <c r="B141" s="96" t="s">
        <v>384</v>
      </c>
      <c r="C141" s="97" t="s">
        <v>29</v>
      </c>
      <c r="D141" s="71" t="s">
        <v>202</v>
      </c>
      <c r="E141" s="96"/>
      <c r="F141" s="74"/>
      <c r="G141" s="74"/>
      <c r="H141" s="74"/>
      <c r="I141" s="74"/>
      <c r="J141" s="73"/>
      <c r="K141" s="73"/>
      <c r="L141" s="74"/>
      <c r="M141" s="73"/>
      <c r="N141" s="73"/>
      <c r="O141" s="73"/>
      <c r="P141" s="73"/>
      <c r="Q141" s="73"/>
      <c r="R141" s="75">
        <v>3430</v>
      </c>
      <c r="S141" s="76">
        <v>3430</v>
      </c>
      <c r="T141" s="73"/>
      <c r="U141" s="73"/>
      <c r="V141" s="98"/>
      <c r="Y141" s="57">
        <v>348</v>
      </c>
      <c r="AA141" s="57" t="s">
        <v>385</v>
      </c>
    </row>
    <row r="142" spans="1:29" ht="21" hidden="1" customHeight="1">
      <c r="A142" s="95">
        <v>382</v>
      </c>
      <c r="B142" s="96" t="s">
        <v>315</v>
      </c>
      <c r="C142" s="97" t="s">
        <v>29</v>
      </c>
      <c r="D142" s="71" t="s">
        <v>237</v>
      </c>
      <c r="E142" s="96"/>
      <c r="F142" s="74"/>
      <c r="G142" s="74"/>
      <c r="H142" s="74"/>
      <c r="I142" s="74"/>
      <c r="J142" s="73"/>
      <c r="K142" s="73"/>
      <c r="L142" s="74"/>
      <c r="M142" s="73"/>
      <c r="N142" s="73"/>
      <c r="O142" s="73"/>
      <c r="P142" s="73"/>
      <c r="Q142" s="73">
        <v>0</v>
      </c>
      <c r="R142" s="75">
        <v>3398</v>
      </c>
      <c r="S142" s="76">
        <v>3398</v>
      </c>
      <c r="T142" s="73"/>
      <c r="U142" s="73"/>
      <c r="V142" s="98"/>
      <c r="Y142" s="57">
        <v>355</v>
      </c>
      <c r="AA142" s="57" t="s">
        <v>386</v>
      </c>
    </row>
    <row r="143" spans="1:29" ht="21" hidden="1" customHeight="1">
      <c r="A143" s="95">
        <v>354</v>
      </c>
      <c r="B143" s="96" t="s">
        <v>387</v>
      </c>
      <c r="C143" s="97" t="s">
        <v>29</v>
      </c>
      <c r="D143" s="71" t="s">
        <v>202</v>
      </c>
      <c r="E143" s="96"/>
      <c r="F143" s="74"/>
      <c r="G143" s="74"/>
      <c r="H143" s="74"/>
      <c r="I143" s="74"/>
      <c r="J143" s="73"/>
      <c r="K143" s="73"/>
      <c r="L143" s="74"/>
      <c r="M143" s="73"/>
      <c r="N143" s="73"/>
      <c r="O143" s="73"/>
      <c r="P143" s="73"/>
      <c r="Q143" s="73">
        <v>0</v>
      </c>
      <c r="R143" s="75">
        <v>3332</v>
      </c>
      <c r="S143" s="76">
        <v>3332</v>
      </c>
      <c r="T143" s="73"/>
      <c r="U143" s="73"/>
      <c r="V143" s="98"/>
      <c r="Y143" s="57">
        <v>139</v>
      </c>
      <c r="AA143" s="57" t="s">
        <v>368</v>
      </c>
    </row>
    <row r="144" spans="1:29" ht="21" customHeight="1">
      <c r="A144" s="95">
        <v>373</v>
      </c>
      <c r="B144" s="96" t="s">
        <v>388</v>
      </c>
      <c r="C144" s="97" t="s">
        <v>163</v>
      </c>
      <c r="D144" s="71" t="s">
        <v>184</v>
      </c>
      <c r="E144" s="96"/>
      <c r="F144" s="74"/>
      <c r="G144" s="74"/>
      <c r="H144" s="74"/>
      <c r="I144" s="74"/>
      <c r="J144" s="73"/>
      <c r="K144" s="73"/>
      <c r="L144" s="74"/>
      <c r="M144" s="73"/>
      <c r="N144" s="73"/>
      <c r="O144" s="73"/>
      <c r="P144" s="73"/>
      <c r="Q144" s="73">
        <v>3269</v>
      </c>
      <c r="R144" s="75">
        <v>3269</v>
      </c>
      <c r="S144" s="138">
        <v>3269</v>
      </c>
      <c r="T144" s="73">
        <v>3269</v>
      </c>
      <c r="U144" s="73"/>
      <c r="V144" s="98" t="s">
        <v>181</v>
      </c>
      <c r="Y144" s="57">
        <v>354</v>
      </c>
      <c r="AA144" s="57" t="s">
        <v>387</v>
      </c>
    </row>
    <row r="145" spans="1:29" ht="21" hidden="1" customHeight="1">
      <c r="A145" s="95">
        <v>355</v>
      </c>
      <c r="B145" s="96" t="s">
        <v>386</v>
      </c>
      <c r="C145" s="97" t="s">
        <v>29</v>
      </c>
      <c r="D145" s="71" t="s">
        <v>202</v>
      </c>
      <c r="E145" s="96"/>
      <c r="F145" s="74"/>
      <c r="G145" s="74"/>
      <c r="H145" s="74"/>
      <c r="I145" s="74"/>
      <c r="J145" s="73"/>
      <c r="K145" s="73"/>
      <c r="L145" s="74"/>
      <c r="M145" s="73"/>
      <c r="N145" s="73"/>
      <c r="O145" s="73"/>
      <c r="P145" s="73"/>
      <c r="Q145" s="73">
        <v>0</v>
      </c>
      <c r="R145" s="75">
        <v>3215</v>
      </c>
      <c r="S145" s="76">
        <v>3215</v>
      </c>
      <c r="T145" s="73"/>
      <c r="U145" s="73"/>
      <c r="V145" s="98"/>
      <c r="Y145" s="57">
        <v>388</v>
      </c>
      <c r="AA145" s="57" t="s">
        <v>369</v>
      </c>
    </row>
    <row r="146" spans="1:29" ht="21" hidden="1" customHeight="1">
      <c r="A146" s="95">
        <v>381</v>
      </c>
      <c r="B146" s="96" t="s">
        <v>259</v>
      </c>
      <c r="C146" s="97" t="s">
        <v>29</v>
      </c>
      <c r="D146" s="71" t="s">
        <v>237</v>
      </c>
      <c r="E146" s="96"/>
      <c r="F146" s="74"/>
      <c r="G146" s="74"/>
      <c r="H146" s="74"/>
      <c r="I146" s="74"/>
      <c r="J146" s="73"/>
      <c r="K146" s="73"/>
      <c r="L146" s="74"/>
      <c r="M146" s="73"/>
      <c r="N146" s="73"/>
      <c r="O146" s="73"/>
      <c r="P146" s="73"/>
      <c r="Q146" s="73">
        <v>0</v>
      </c>
      <c r="R146" s="75">
        <v>2954</v>
      </c>
      <c r="S146" s="76">
        <v>2954</v>
      </c>
      <c r="T146" s="73"/>
      <c r="U146" s="73"/>
      <c r="V146" s="98"/>
      <c r="Y146" s="57">
        <v>373</v>
      </c>
      <c r="Z146" s="57">
        <v>74</v>
      </c>
      <c r="AA146" s="57" t="s">
        <v>388</v>
      </c>
      <c r="AB146" s="99">
        <v>3269</v>
      </c>
      <c r="AC146" s="57" t="s">
        <v>121</v>
      </c>
    </row>
    <row r="147" spans="1:29" ht="21" hidden="1" customHeight="1">
      <c r="A147" s="95">
        <v>409</v>
      </c>
      <c r="B147" s="96" t="s">
        <v>389</v>
      </c>
      <c r="C147" s="97" t="s">
        <v>29</v>
      </c>
      <c r="D147" s="71" t="s">
        <v>237</v>
      </c>
      <c r="E147" s="96"/>
      <c r="F147" s="74"/>
      <c r="G147" s="74"/>
      <c r="H147" s="74"/>
      <c r="I147" s="74"/>
      <c r="J147" s="73"/>
      <c r="K147" s="73"/>
      <c r="L147" s="74"/>
      <c r="M147" s="73"/>
      <c r="N147" s="73"/>
      <c r="O147" s="73"/>
      <c r="P147" s="73"/>
      <c r="Q147" s="73">
        <v>2817.6</v>
      </c>
      <c r="R147" s="75">
        <v>2818</v>
      </c>
      <c r="S147" s="76">
        <v>2818</v>
      </c>
      <c r="T147" s="73"/>
      <c r="U147" s="73"/>
      <c r="V147" s="98"/>
      <c r="Y147" s="57">
        <v>97</v>
      </c>
      <c r="AA147" s="57" t="s">
        <v>390</v>
      </c>
      <c r="AB147" s="99">
        <v>2448</v>
      </c>
      <c r="AC147" s="57" t="s">
        <v>391</v>
      </c>
    </row>
    <row r="148" spans="1:29" ht="21" hidden="1" customHeight="1">
      <c r="A148" s="95">
        <v>367</v>
      </c>
      <c r="B148" s="96" t="s">
        <v>392</v>
      </c>
      <c r="C148" s="97" t="s">
        <v>29</v>
      </c>
      <c r="D148" s="71" t="s">
        <v>237</v>
      </c>
      <c r="E148" s="96"/>
      <c r="F148" s="74"/>
      <c r="G148" s="74"/>
      <c r="H148" s="74"/>
      <c r="I148" s="74"/>
      <c r="J148" s="73"/>
      <c r="K148" s="73"/>
      <c r="L148" s="74"/>
      <c r="M148" s="73"/>
      <c r="N148" s="73"/>
      <c r="O148" s="73"/>
      <c r="P148" s="73"/>
      <c r="Q148" s="73">
        <v>15000</v>
      </c>
      <c r="R148" s="75">
        <v>15000</v>
      </c>
      <c r="S148" s="76">
        <v>2814</v>
      </c>
      <c r="T148" s="73"/>
      <c r="U148" s="73"/>
      <c r="V148" s="98"/>
      <c r="Y148" s="57">
        <v>464</v>
      </c>
      <c r="AA148" s="57" t="s">
        <v>382</v>
      </c>
    </row>
    <row r="149" spans="1:29" ht="21" hidden="1" customHeight="1">
      <c r="A149" s="95">
        <v>170</v>
      </c>
      <c r="B149" s="96" t="s">
        <v>328</v>
      </c>
      <c r="C149" s="97" t="s">
        <v>29</v>
      </c>
      <c r="D149" s="71" t="s">
        <v>237</v>
      </c>
      <c r="E149" s="96"/>
      <c r="F149" s="74"/>
      <c r="G149" s="74"/>
      <c r="H149" s="74"/>
      <c r="I149" s="74"/>
      <c r="J149" s="73"/>
      <c r="K149" s="73"/>
      <c r="L149" s="74"/>
      <c r="M149" s="73"/>
      <c r="N149" s="73"/>
      <c r="O149" s="73"/>
      <c r="P149" s="73"/>
      <c r="Q149" s="73">
        <v>20000</v>
      </c>
      <c r="R149" s="75">
        <v>20000</v>
      </c>
      <c r="S149" s="76">
        <v>2802</v>
      </c>
      <c r="T149" s="73"/>
      <c r="U149" s="73"/>
      <c r="V149" s="98"/>
      <c r="Y149" s="57">
        <v>59</v>
      </c>
      <c r="Z149" s="57">
        <v>5</v>
      </c>
      <c r="AA149" s="57" t="s">
        <v>307</v>
      </c>
      <c r="AB149" s="99">
        <v>26048</v>
      </c>
      <c r="AC149" s="57" t="s">
        <v>224</v>
      </c>
    </row>
    <row r="150" spans="1:29" ht="21" hidden="1" customHeight="1">
      <c r="A150" s="95">
        <v>413</v>
      </c>
      <c r="B150" s="96" t="s">
        <v>372</v>
      </c>
      <c r="C150" s="97" t="s">
        <v>29</v>
      </c>
      <c r="D150" s="71" t="s">
        <v>237</v>
      </c>
      <c r="E150" s="96"/>
      <c r="F150" s="74"/>
      <c r="G150" s="74"/>
      <c r="H150" s="74"/>
      <c r="I150" s="74"/>
      <c r="J150" s="73"/>
      <c r="K150" s="73"/>
      <c r="L150" s="74"/>
      <c r="M150" s="73"/>
      <c r="N150" s="73"/>
      <c r="O150" s="73"/>
      <c r="P150" s="73"/>
      <c r="Q150" s="73">
        <v>2696</v>
      </c>
      <c r="R150" s="75">
        <v>2696</v>
      </c>
      <c r="S150" s="76">
        <v>2696</v>
      </c>
      <c r="T150" s="73"/>
      <c r="U150" s="73"/>
      <c r="V150" s="98"/>
      <c r="Y150" s="57">
        <v>330</v>
      </c>
      <c r="Z150" s="57">
        <v>49</v>
      </c>
      <c r="AA150" s="57" t="s">
        <v>393</v>
      </c>
    </row>
    <row r="151" spans="1:29" ht="21" hidden="1" customHeight="1">
      <c r="A151" s="95">
        <v>356</v>
      </c>
      <c r="B151" s="96" t="s">
        <v>354</v>
      </c>
      <c r="C151" s="97" t="s">
        <v>29</v>
      </c>
      <c r="D151" s="71" t="s">
        <v>202</v>
      </c>
      <c r="E151" s="96"/>
      <c r="F151" s="74"/>
      <c r="G151" s="74"/>
      <c r="H151" s="74"/>
      <c r="I151" s="74"/>
      <c r="J151" s="73"/>
      <c r="K151" s="73"/>
      <c r="L151" s="74"/>
      <c r="M151" s="73"/>
      <c r="N151" s="73"/>
      <c r="O151" s="73"/>
      <c r="P151" s="73"/>
      <c r="Q151" s="73">
        <v>0</v>
      </c>
      <c r="R151" s="75">
        <v>2536</v>
      </c>
      <c r="S151" s="76">
        <v>2536</v>
      </c>
      <c r="T151" s="73"/>
      <c r="U151" s="73"/>
      <c r="V151" s="98"/>
      <c r="Y151" s="57">
        <v>389</v>
      </c>
      <c r="AA151" s="57" t="s">
        <v>371</v>
      </c>
    </row>
    <row r="152" spans="1:29" ht="21" hidden="1" customHeight="1">
      <c r="A152" s="95">
        <v>97</v>
      </c>
      <c r="B152" s="96" t="s">
        <v>390</v>
      </c>
      <c r="C152" s="97" t="s">
        <v>29</v>
      </c>
      <c r="D152" s="71" t="s">
        <v>237</v>
      </c>
      <c r="E152" s="96"/>
      <c r="F152" s="74"/>
      <c r="G152" s="74"/>
      <c r="H152" s="74"/>
      <c r="I152" s="74"/>
      <c r="J152" s="73"/>
      <c r="K152" s="73"/>
      <c r="L152" s="74"/>
      <c r="M152" s="73"/>
      <c r="N152" s="73"/>
      <c r="O152" s="73"/>
      <c r="P152" s="73"/>
      <c r="Q152" s="73">
        <v>2988</v>
      </c>
      <c r="R152" s="75">
        <v>2448</v>
      </c>
      <c r="S152" s="76">
        <v>2448</v>
      </c>
      <c r="T152" s="73">
        <v>2448</v>
      </c>
      <c r="U152" s="73"/>
      <c r="V152" s="98"/>
      <c r="Y152" s="57">
        <v>244</v>
      </c>
    </row>
    <row r="153" spans="1:29" s="160" customFormat="1" ht="21" hidden="1" customHeight="1">
      <c r="A153" s="95">
        <v>23</v>
      </c>
      <c r="B153" s="96" t="s">
        <v>347</v>
      </c>
      <c r="C153" s="97" t="s">
        <v>29</v>
      </c>
      <c r="D153" s="71" t="s">
        <v>237</v>
      </c>
      <c r="E153" s="96"/>
      <c r="F153" s="74"/>
      <c r="G153" s="74"/>
      <c r="H153" s="74"/>
      <c r="I153" s="74"/>
      <c r="J153" s="73"/>
      <c r="K153" s="73"/>
      <c r="L153" s="74"/>
      <c r="M153" s="73"/>
      <c r="N153" s="73"/>
      <c r="O153" s="73"/>
      <c r="P153" s="73"/>
      <c r="Q153" s="73">
        <v>2020</v>
      </c>
      <c r="R153" s="75">
        <v>2020</v>
      </c>
      <c r="S153" s="76">
        <v>2361</v>
      </c>
      <c r="T153" s="73">
        <v>2020</v>
      </c>
      <c r="U153" s="73"/>
      <c r="V153" s="98"/>
      <c r="W153" s="57"/>
      <c r="X153" s="57"/>
      <c r="Y153" s="57"/>
      <c r="Z153" s="57"/>
      <c r="AA153" s="57" t="s">
        <v>199</v>
      </c>
      <c r="AB153" s="57"/>
      <c r="AC153" s="57"/>
    </row>
    <row r="154" spans="1:29" s="160" customFormat="1" ht="21" hidden="1" customHeight="1">
      <c r="A154" s="95">
        <v>352</v>
      </c>
      <c r="B154" s="96" t="s">
        <v>348</v>
      </c>
      <c r="C154" s="97" t="s">
        <v>29</v>
      </c>
      <c r="D154" s="71" t="s">
        <v>202</v>
      </c>
      <c r="E154" s="96"/>
      <c r="F154" s="74"/>
      <c r="G154" s="74"/>
      <c r="H154" s="74"/>
      <c r="I154" s="74"/>
      <c r="J154" s="73"/>
      <c r="K154" s="73"/>
      <c r="L154" s="74"/>
      <c r="M154" s="73"/>
      <c r="N154" s="73"/>
      <c r="O154" s="73"/>
      <c r="P154" s="73"/>
      <c r="Q154" s="73">
        <v>2213</v>
      </c>
      <c r="R154" s="75">
        <v>2213</v>
      </c>
      <c r="S154" s="76">
        <v>2213</v>
      </c>
      <c r="T154" s="73"/>
      <c r="U154" s="73"/>
      <c r="V154" s="98"/>
      <c r="W154" s="57"/>
      <c r="X154" s="57"/>
      <c r="Y154" s="57">
        <v>353</v>
      </c>
      <c r="Z154" s="57"/>
      <c r="AA154" s="57" t="s">
        <v>366</v>
      </c>
      <c r="AB154" s="57"/>
      <c r="AC154" s="57"/>
    </row>
    <row r="155" spans="1:29" ht="21" hidden="1" customHeight="1">
      <c r="A155" s="95">
        <v>330</v>
      </c>
      <c r="B155" s="96" t="s">
        <v>393</v>
      </c>
      <c r="C155" s="97" t="s">
        <v>29</v>
      </c>
      <c r="D155" s="71" t="s">
        <v>237</v>
      </c>
      <c r="E155" s="96"/>
      <c r="F155" s="74"/>
      <c r="G155" s="74"/>
      <c r="H155" s="74"/>
      <c r="I155" s="74"/>
      <c r="J155" s="73"/>
      <c r="K155" s="73"/>
      <c r="L155" s="74"/>
      <c r="M155" s="73"/>
      <c r="N155" s="73"/>
      <c r="O155" s="73"/>
      <c r="P155" s="73"/>
      <c r="Q155" s="73">
        <v>3060</v>
      </c>
      <c r="R155" s="75">
        <v>3060</v>
      </c>
      <c r="S155" s="76">
        <v>2170</v>
      </c>
      <c r="T155" s="73"/>
      <c r="U155" s="73"/>
      <c r="V155" s="98"/>
      <c r="Y155" s="57">
        <v>474</v>
      </c>
      <c r="AA155" s="57" t="s">
        <v>357</v>
      </c>
    </row>
    <row r="156" spans="1:29" ht="21" hidden="1" customHeight="1">
      <c r="A156" s="95">
        <v>343</v>
      </c>
      <c r="B156" s="96" t="s">
        <v>394</v>
      </c>
      <c r="C156" s="97" t="s">
        <v>206</v>
      </c>
      <c r="D156" s="71" t="s">
        <v>214</v>
      </c>
      <c r="E156" s="96"/>
      <c r="F156" s="74"/>
      <c r="G156" s="74"/>
      <c r="H156" s="74"/>
      <c r="I156" s="74"/>
      <c r="J156" s="73"/>
      <c r="K156" s="73"/>
      <c r="L156" s="74"/>
      <c r="M156" s="73"/>
      <c r="N156" s="73"/>
      <c r="O156" s="73"/>
      <c r="P156" s="73"/>
      <c r="Q156" s="73">
        <v>2494.75</v>
      </c>
      <c r="R156" s="75">
        <v>2049</v>
      </c>
      <c r="S156" s="76">
        <v>2049</v>
      </c>
      <c r="T156" s="73"/>
      <c r="U156" s="73"/>
      <c r="V156" s="98"/>
      <c r="Y156" s="57">
        <v>19</v>
      </c>
      <c r="Z156" s="57">
        <v>1</v>
      </c>
      <c r="AA156" s="57" t="s">
        <v>360</v>
      </c>
      <c r="AB156" s="99">
        <v>5201</v>
      </c>
      <c r="AC156" s="57" t="s">
        <v>395</v>
      </c>
    </row>
    <row r="157" spans="1:29" ht="21" hidden="1" customHeight="1">
      <c r="A157" s="95">
        <v>357</v>
      </c>
      <c r="B157" s="96" t="s">
        <v>316</v>
      </c>
      <c r="C157" s="97" t="s">
        <v>29</v>
      </c>
      <c r="D157" s="71" t="s">
        <v>237</v>
      </c>
      <c r="E157" s="96"/>
      <c r="F157" s="74"/>
      <c r="G157" s="74"/>
      <c r="H157" s="74"/>
      <c r="I157" s="74"/>
      <c r="J157" s="73"/>
      <c r="K157" s="73"/>
      <c r="L157" s="74"/>
      <c r="M157" s="73"/>
      <c r="N157" s="73"/>
      <c r="O157" s="73"/>
      <c r="P157" s="73"/>
      <c r="Q157" s="73">
        <v>2000</v>
      </c>
      <c r="R157" s="75">
        <v>2000</v>
      </c>
      <c r="S157" s="76">
        <v>2000</v>
      </c>
      <c r="T157" s="73"/>
      <c r="U157" s="73"/>
      <c r="V157" s="98"/>
      <c r="Y157" s="57">
        <v>465</v>
      </c>
      <c r="AA157" s="57" t="s">
        <v>373</v>
      </c>
    </row>
    <row r="158" spans="1:29" ht="21" hidden="1" customHeight="1">
      <c r="A158" s="95">
        <v>454</v>
      </c>
      <c r="B158" s="96" t="s">
        <v>342</v>
      </c>
      <c r="C158" s="97" t="s">
        <v>29</v>
      </c>
      <c r="D158" s="71" t="s">
        <v>237</v>
      </c>
      <c r="E158" s="96"/>
      <c r="F158" s="74"/>
      <c r="G158" s="74"/>
      <c r="H158" s="74"/>
      <c r="I158" s="74"/>
      <c r="J158" s="73"/>
      <c r="K158" s="73"/>
      <c r="L158" s="74"/>
      <c r="M158" s="73"/>
      <c r="N158" s="73"/>
      <c r="O158" s="73"/>
      <c r="P158" s="73"/>
      <c r="Q158" s="73"/>
      <c r="R158" s="75">
        <v>1742</v>
      </c>
      <c r="S158" s="76">
        <v>1742</v>
      </c>
      <c r="T158" s="73"/>
      <c r="U158" s="73"/>
      <c r="V158" s="98"/>
      <c r="Y158" s="57">
        <v>371</v>
      </c>
      <c r="Z158" s="57">
        <v>75</v>
      </c>
      <c r="AA158" s="57" t="s">
        <v>396</v>
      </c>
      <c r="AB158" s="99">
        <v>856</v>
      </c>
      <c r="AC158" s="57" t="s">
        <v>121</v>
      </c>
    </row>
    <row r="159" spans="1:29" ht="21" hidden="1" customHeight="1">
      <c r="A159" s="95">
        <v>257</v>
      </c>
      <c r="B159" s="96" t="s">
        <v>376</v>
      </c>
      <c r="C159" s="97" t="s">
        <v>206</v>
      </c>
      <c r="D159" s="71" t="s">
        <v>270</v>
      </c>
      <c r="E159" s="96"/>
      <c r="F159" s="74"/>
      <c r="G159" s="74"/>
      <c r="H159" s="74"/>
      <c r="I159" s="74"/>
      <c r="J159" s="73"/>
      <c r="K159" s="73"/>
      <c r="L159" s="74"/>
      <c r="M159" s="73"/>
      <c r="N159" s="73"/>
      <c r="O159" s="73"/>
      <c r="P159" s="73"/>
      <c r="Q159" s="73">
        <v>2071</v>
      </c>
      <c r="R159" s="75">
        <v>1625</v>
      </c>
      <c r="S159" s="76">
        <v>1625</v>
      </c>
      <c r="T159" s="73"/>
      <c r="U159" s="73"/>
      <c r="V159" s="98"/>
      <c r="Y159" s="57">
        <v>319</v>
      </c>
    </row>
    <row r="160" spans="1:29" ht="21" hidden="1" customHeight="1">
      <c r="A160" s="95">
        <v>434</v>
      </c>
      <c r="B160" s="96" t="s">
        <v>318</v>
      </c>
      <c r="C160" s="97" t="s">
        <v>29</v>
      </c>
      <c r="D160" s="71" t="s">
        <v>202</v>
      </c>
      <c r="E160" s="96"/>
      <c r="F160" s="74"/>
      <c r="G160" s="74"/>
      <c r="H160" s="74"/>
      <c r="I160" s="74"/>
      <c r="J160" s="73"/>
      <c r="K160" s="73"/>
      <c r="L160" s="74"/>
      <c r="M160" s="73"/>
      <c r="N160" s="73"/>
      <c r="O160" s="73"/>
      <c r="P160" s="73"/>
      <c r="Q160" s="73"/>
      <c r="R160" s="75">
        <v>1516</v>
      </c>
      <c r="S160" s="76">
        <v>1516</v>
      </c>
      <c r="T160" s="73"/>
      <c r="U160" s="73"/>
      <c r="V160" s="98"/>
      <c r="Y160" s="57">
        <v>74</v>
      </c>
      <c r="Z160" s="57">
        <v>63</v>
      </c>
      <c r="AA160" s="57" t="s">
        <v>313</v>
      </c>
      <c r="AB160" s="99">
        <v>2868</v>
      </c>
      <c r="AC160" s="57" t="s">
        <v>397</v>
      </c>
    </row>
    <row r="161" spans="1:29" ht="21" customHeight="1">
      <c r="A161" s="95">
        <v>364</v>
      </c>
      <c r="B161" s="96" t="s">
        <v>336</v>
      </c>
      <c r="C161" s="97" t="s">
        <v>163</v>
      </c>
      <c r="D161" s="71" t="s">
        <v>187</v>
      </c>
      <c r="E161" s="96"/>
      <c r="F161" s="74"/>
      <c r="G161" s="74"/>
      <c r="H161" s="74"/>
      <c r="I161" s="74"/>
      <c r="J161" s="73"/>
      <c r="K161" s="73"/>
      <c r="L161" s="74"/>
      <c r="M161" s="73"/>
      <c r="N161" s="73"/>
      <c r="O161" s="73"/>
      <c r="P161" s="73"/>
      <c r="Q161" s="73">
        <v>1498</v>
      </c>
      <c r="R161" s="75">
        <v>1498</v>
      </c>
      <c r="S161" s="138">
        <v>1498</v>
      </c>
      <c r="T161" s="73">
        <v>2996</v>
      </c>
      <c r="U161" s="73"/>
      <c r="V161" s="98" t="s">
        <v>314</v>
      </c>
      <c r="Y161" s="57">
        <v>159</v>
      </c>
      <c r="Z161" s="57">
        <v>23</v>
      </c>
      <c r="AA161" s="57" t="s">
        <v>379</v>
      </c>
    </row>
    <row r="162" spans="1:29" ht="21" hidden="1" customHeight="1">
      <c r="A162" s="95">
        <v>328</v>
      </c>
      <c r="B162" s="96" t="s">
        <v>349</v>
      </c>
      <c r="C162" s="97" t="s">
        <v>29</v>
      </c>
      <c r="D162" s="71" t="s">
        <v>237</v>
      </c>
      <c r="E162" s="96"/>
      <c r="F162" s="74"/>
      <c r="G162" s="74"/>
      <c r="H162" s="74"/>
      <c r="I162" s="74"/>
      <c r="J162" s="73"/>
      <c r="K162" s="73"/>
      <c r="L162" s="74"/>
      <c r="M162" s="73"/>
      <c r="N162" s="73"/>
      <c r="O162" s="73"/>
      <c r="P162" s="73"/>
      <c r="Q162" s="73">
        <v>1206</v>
      </c>
      <c r="R162" s="75">
        <v>1206</v>
      </c>
      <c r="S162" s="76">
        <v>1387</v>
      </c>
      <c r="T162" s="73">
        <v>1</v>
      </c>
      <c r="U162" s="73"/>
      <c r="V162" s="98" t="s">
        <v>181</v>
      </c>
      <c r="Y162" s="57">
        <v>274</v>
      </c>
      <c r="Z162" s="57">
        <v>21</v>
      </c>
      <c r="AA162" s="57" t="s">
        <v>355</v>
      </c>
    </row>
    <row r="163" spans="1:29" ht="21" hidden="1" customHeight="1">
      <c r="A163" s="95">
        <v>293</v>
      </c>
      <c r="B163" s="96" t="s">
        <v>377</v>
      </c>
      <c r="C163" s="97" t="s">
        <v>29</v>
      </c>
      <c r="D163" s="71" t="s">
        <v>237</v>
      </c>
      <c r="E163" s="96"/>
      <c r="F163" s="74"/>
      <c r="G163" s="74"/>
      <c r="H163" s="74"/>
      <c r="I163" s="74"/>
      <c r="J163" s="73"/>
      <c r="K163" s="73"/>
      <c r="L163" s="74"/>
      <c r="M163" s="73"/>
      <c r="N163" s="73"/>
      <c r="O163" s="73"/>
      <c r="P163" s="73"/>
      <c r="Q163" s="73">
        <v>1162</v>
      </c>
      <c r="R163" s="75">
        <v>1162</v>
      </c>
      <c r="S163" s="76">
        <v>1339</v>
      </c>
      <c r="T163" s="73">
        <v>1162</v>
      </c>
      <c r="U163" s="73"/>
      <c r="V163" s="98"/>
      <c r="Y163" s="57">
        <v>350</v>
      </c>
      <c r="Z163" s="57">
        <v>64</v>
      </c>
      <c r="AA163" s="57" t="s">
        <v>345</v>
      </c>
      <c r="AB163" s="99">
        <v>9262</v>
      </c>
      <c r="AC163" s="57" t="s">
        <v>398</v>
      </c>
    </row>
    <row r="164" spans="1:29" ht="21" hidden="1" customHeight="1">
      <c r="A164" s="95">
        <v>260</v>
      </c>
      <c r="B164" s="96" t="s">
        <v>308</v>
      </c>
      <c r="C164" s="97" t="s">
        <v>206</v>
      </c>
      <c r="D164" s="71" t="s">
        <v>29</v>
      </c>
      <c r="E164" s="96"/>
      <c r="F164" s="74"/>
      <c r="G164" s="74"/>
      <c r="H164" s="74"/>
      <c r="I164" s="74"/>
      <c r="J164" s="73"/>
      <c r="K164" s="73"/>
      <c r="L164" s="74"/>
      <c r="M164" s="73"/>
      <c r="N164" s="73"/>
      <c r="O164" s="73"/>
      <c r="P164" s="73"/>
      <c r="Q164" s="73">
        <v>1109</v>
      </c>
      <c r="R164" s="75">
        <v>1109</v>
      </c>
      <c r="S164" s="76">
        <v>1109</v>
      </c>
      <c r="T164" s="73"/>
      <c r="U164" s="73"/>
      <c r="V164" s="98"/>
      <c r="Y164" s="57">
        <v>462</v>
      </c>
      <c r="AA164" s="57" t="s">
        <v>329</v>
      </c>
    </row>
    <row r="165" spans="1:29" ht="21" customHeight="1">
      <c r="A165" s="95">
        <v>207</v>
      </c>
      <c r="B165" s="96" t="s">
        <v>309</v>
      </c>
      <c r="C165" s="97" t="s">
        <v>163</v>
      </c>
      <c r="D165" s="71" t="s">
        <v>184</v>
      </c>
      <c r="E165" s="96"/>
      <c r="F165" s="74"/>
      <c r="G165" s="74"/>
      <c r="H165" s="74"/>
      <c r="I165" s="74"/>
      <c r="J165" s="73"/>
      <c r="K165" s="73"/>
      <c r="L165" s="74"/>
      <c r="M165" s="73"/>
      <c r="N165" s="73"/>
      <c r="O165" s="73"/>
      <c r="P165" s="73"/>
      <c r="Q165" s="73">
        <v>1083</v>
      </c>
      <c r="R165" s="75">
        <v>1083</v>
      </c>
      <c r="S165" s="138">
        <v>1083</v>
      </c>
      <c r="T165" s="73">
        <v>-11957</v>
      </c>
      <c r="U165" s="73"/>
      <c r="V165" s="98" t="s">
        <v>399</v>
      </c>
      <c r="Y165" s="57">
        <v>431</v>
      </c>
      <c r="AA165" s="57" t="s">
        <v>317</v>
      </c>
      <c r="AB165" s="99">
        <v>22847</v>
      </c>
      <c r="AC165" s="57" t="s">
        <v>400</v>
      </c>
    </row>
    <row r="166" spans="1:29" ht="21" customHeight="1">
      <c r="A166" s="95">
        <v>151</v>
      </c>
      <c r="B166" s="96" t="s">
        <v>401</v>
      </c>
      <c r="C166" s="97" t="s">
        <v>163</v>
      </c>
      <c r="D166" s="71" t="s">
        <v>184</v>
      </c>
      <c r="E166" s="96"/>
      <c r="F166" s="74"/>
      <c r="G166" s="74"/>
      <c r="H166" s="74"/>
      <c r="I166" s="74"/>
      <c r="J166" s="73"/>
      <c r="K166" s="73"/>
      <c r="L166" s="74"/>
      <c r="M166" s="73"/>
      <c r="N166" s="73"/>
      <c r="O166" s="73"/>
      <c r="P166" s="73"/>
      <c r="Q166" s="73">
        <v>47456</v>
      </c>
      <c r="R166" s="75">
        <v>1066</v>
      </c>
      <c r="S166" s="138">
        <v>1066</v>
      </c>
      <c r="T166" s="73">
        <v>47456</v>
      </c>
      <c r="U166" s="73"/>
      <c r="V166" s="98" t="s">
        <v>399</v>
      </c>
      <c r="Y166" s="57">
        <v>18</v>
      </c>
      <c r="AA166" s="57" t="s">
        <v>295</v>
      </c>
    </row>
    <row r="167" spans="1:29" ht="21" hidden="1" customHeight="1">
      <c r="A167" s="95">
        <v>237</v>
      </c>
      <c r="B167" s="96" t="s">
        <v>351</v>
      </c>
      <c r="C167" s="97" t="s">
        <v>29</v>
      </c>
      <c r="D167" s="71" t="s">
        <v>237</v>
      </c>
      <c r="E167" s="96"/>
      <c r="F167" s="74"/>
      <c r="G167" s="74"/>
      <c r="H167" s="74"/>
      <c r="I167" s="74"/>
      <c r="J167" s="73"/>
      <c r="K167" s="73"/>
      <c r="L167" s="74"/>
      <c r="M167" s="73"/>
      <c r="N167" s="73"/>
      <c r="O167" s="73"/>
      <c r="P167" s="73"/>
      <c r="Q167" s="73">
        <v>849</v>
      </c>
      <c r="R167" s="75">
        <v>849</v>
      </c>
      <c r="S167" s="76">
        <v>988</v>
      </c>
      <c r="T167" s="73">
        <v>849</v>
      </c>
      <c r="U167" s="73"/>
      <c r="V167" s="98"/>
      <c r="Y167" s="57">
        <v>166</v>
      </c>
      <c r="Z167" s="57">
        <v>8</v>
      </c>
      <c r="AA167" s="57" t="s">
        <v>320</v>
      </c>
      <c r="AB167" s="99">
        <v>17023</v>
      </c>
      <c r="AC167" s="57" t="s">
        <v>292</v>
      </c>
    </row>
    <row r="168" spans="1:29" ht="21" hidden="1" customHeight="1">
      <c r="A168" s="95">
        <v>385</v>
      </c>
      <c r="B168" s="96" t="s">
        <v>268</v>
      </c>
      <c r="C168" s="97" t="s">
        <v>206</v>
      </c>
      <c r="D168" s="71" t="s">
        <v>202</v>
      </c>
      <c r="E168" s="96"/>
      <c r="F168" s="74"/>
      <c r="G168" s="74"/>
      <c r="H168" s="74"/>
      <c r="I168" s="74"/>
      <c r="J168" s="73"/>
      <c r="K168" s="73"/>
      <c r="L168" s="74"/>
      <c r="M168" s="73"/>
      <c r="N168" s="73"/>
      <c r="O168" s="73"/>
      <c r="P168" s="73"/>
      <c r="Q168" s="73">
        <v>915</v>
      </c>
      <c r="R168" s="75">
        <v>915</v>
      </c>
      <c r="S168" s="76">
        <v>915</v>
      </c>
      <c r="T168" s="73"/>
      <c r="U168" s="73"/>
      <c r="V168" s="98"/>
      <c r="Y168" s="57">
        <v>367</v>
      </c>
      <c r="AA168" s="57" t="s">
        <v>392</v>
      </c>
    </row>
    <row r="169" spans="1:29" ht="21" hidden="1" customHeight="1">
      <c r="A169" s="95">
        <v>7</v>
      </c>
      <c r="B169" s="96" t="s">
        <v>381</v>
      </c>
      <c r="C169" s="97" t="s">
        <v>29</v>
      </c>
      <c r="D169" s="71" t="s">
        <v>237</v>
      </c>
      <c r="E169" s="96"/>
      <c r="F169" s="74"/>
      <c r="G169" s="74"/>
      <c r="H169" s="74"/>
      <c r="I169" s="74"/>
      <c r="J169" s="73"/>
      <c r="K169" s="73"/>
      <c r="L169" s="74"/>
      <c r="M169" s="73"/>
      <c r="N169" s="73"/>
      <c r="O169" s="73"/>
      <c r="P169" s="73"/>
      <c r="Q169" s="73">
        <v>881</v>
      </c>
      <c r="R169" s="75">
        <v>881</v>
      </c>
      <c r="S169" s="76">
        <v>881</v>
      </c>
      <c r="T169" s="73">
        <v>881</v>
      </c>
      <c r="U169" s="73"/>
      <c r="V169" s="98"/>
      <c r="Y169" s="57">
        <v>17</v>
      </c>
      <c r="AA169" s="57" t="s">
        <v>179</v>
      </c>
      <c r="AB169" s="99">
        <v>350000</v>
      </c>
      <c r="AC169" s="57" t="s">
        <v>74</v>
      </c>
    </row>
    <row r="170" spans="1:29" ht="21" customHeight="1">
      <c r="A170" s="95">
        <v>371</v>
      </c>
      <c r="B170" s="96" t="s">
        <v>396</v>
      </c>
      <c r="C170" s="97" t="s">
        <v>163</v>
      </c>
      <c r="D170" s="71" t="s">
        <v>184</v>
      </c>
      <c r="E170" s="96"/>
      <c r="F170" s="74"/>
      <c r="G170" s="74"/>
      <c r="H170" s="74"/>
      <c r="I170" s="74"/>
      <c r="J170" s="73"/>
      <c r="K170" s="73"/>
      <c r="L170" s="74"/>
      <c r="M170" s="73"/>
      <c r="N170" s="73"/>
      <c r="O170" s="73"/>
      <c r="P170" s="73"/>
      <c r="Q170" s="73">
        <v>856</v>
      </c>
      <c r="R170" s="75">
        <v>856</v>
      </c>
      <c r="S170" s="138">
        <v>856</v>
      </c>
      <c r="T170" s="73">
        <v>856</v>
      </c>
      <c r="U170" s="73"/>
      <c r="V170" s="98" t="s">
        <v>181</v>
      </c>
      <c r="Y170" s="57">
        <v>486</v>
      </c>
      <c r="AA170" s="57" t="s">
        <v>384</v>
      </c>
    </row>
    <row r="171" spans="1:29" ht="21" hidden="1" customHeight="1">
      <c r="A171" s="95">
        <v>449</v>
      </c>
      <c r="B171" s="96" t="s">
        <v>330</v>
      </c>
      <c r="C171" s="97" t="s">
        <v>29</v>
      </c>
      <c r="D171" s="71" t="s">
        <v>237</v>
      </c>
      <c r="E171" s="96"/>
      <c r="F171" s="74"/>
      <c r="G171" s="74"/>
      <c r="H171" s="74"/>
      <c r="I171" s="74"/>
      <c r="J171" s="73"/>
      <c r="K171" s="73"/>
      <c r="L171" s="74"/>
      <c r="M171" s="73"/>
      <c r="N171" s="73"/>
      <c r="O171" s="73"/>
      <c r="P171" s="73"/>
      <c r="Q171" s="73"/>
      <c r="R171" s="75">
        <v>803</v>
      </c>
      <c r="S171" s="76">
        <v>803</v>
      </c>
      <c r="T171" s="73"/>
      <c r="U171" s="73"/>
      <c r="V171" s="98"/>
      <c r="Y171" s="57">
        <v>151</v>
      </c>
      <c r="AA171" s="57" t="s">
        <v>401</v>
      </c>
      <c r="AB171" s="99">
        <v>47456</v>
      </c>
      <c r="AC171" s="57" t="s">
        <v>74</v>
      </c>
    </row>
    <row r="172" spans="1:29" ht="21" hidden="1" customHeight="1">
      <c r="A172" s="95">
        <v>84</v>
      </c>
      <c r="B172" s="96" t="s">
        <v>383</v>
      </c>
      <c r="C172" s="97" t="s">
        <v>29</v>
      </c>
      <c r="D172" s="71" t="s">
        <v>202</v>
      </c>
      <c r="E172" s="96"/>
      <c r="F172" s="74"/>
      <c r="G172" s="74"/>
      <c r="H172" s="74"/>
      <c r="I172" s="74"/>
      <c r="J172" s="73"/>
      <c r="K172" s="73"/>
      <c r="L172" s="74"/>
      <c r="M172" s="73"/>
      <c r="N172" s="73"/>
      <c r="O172" s="73"/>
      <c r="P172" s="73"/>
      <c r="Q172" s="73">
        <v>963</v>
      </c>
      <c r="R172" s="75">
        <v>963</v>
      </c>
      <c r="S172" s="76">
        <v>720</v>
      </c>
      <c r="T172" s="73">
        <v>963</v>
      </c>
      <c r="U172" s="73"/>
      <c r="V172" s="98"/>
      <c r="Y172" s="57">
        <v>79</v>
      </c>
      <c r="AA172" s="57" t="s">
        <v>213</v>
      </c>
      <c r="AB172" s="99">
        <v>51722</v>
      </c>
      <c r="AC172" s="57" t="s">
        <v>402</v>
      </c>
    </row>
    <row r="173" spans="1:29" ht="21" hidden="1" customHeight="1">
      <c r="A173" s="95">
        <v>327</v>
      </c>
      <c r="B173" s="96" t="s">
        <v>374</v>
      </c>
      <c r="C173" s="97" t="s">
        <v>29</v>
      </c>
      <c r="D173" s="71" t="s">
        <v>237</v>
      </c>
      <c r="E173" s="96"/>
      <c r="F173" s="74"/>
      <c r="G173" s="74"/>
      <c r="H173" s="74"/>
      <c r="I173" s="74"/>
      <c r="J173" s="73"/>
      <c r="K173" s="73"/>
      <c r="L173" s="74"/>
      <c r="M173" s="73"/>
      <c r="N173" s="73"/>
      <c r="O173" s="73"/>
      <c r="P173" s="73"/>
      <c r="Q173" s="73">
        <v>619</v>
      </c>
      <c r="R173" s="75">
        <v>619</v>
      </c>
      <c r="S173" s="76">
        <v>712</v>
      </c>
      <c r="T173" s="73"/>
      <c r="U173" s="73"/>
      <c r="V173" s="98"/>
      <c r="Y173" s="57">
        <v>400</v>
      </c>
      <c r="AA173" s="57" t="s">
        <v>353</v>
      </c>
    </row>
    <row r="174" spans="1:29" ht="21" hidden="1" customHeight="1">
      <c r="A174" s="95">
        <v>349</v>
      </c>
      <c r="B174" s="96" t="s">
        <v>325</v>
      </c>
      <c r="C174" s="97" t="s">
        <v>29</v>
      </c>
      <c r="D174" s="71" t="s">
        <v>202</v>
      </c>
      <c r="E174" s="96"/>
      <c r="F174" s="74"/>
      <c r="G174" s="74"/>
      <c r="H174" s="74"/>
      <c r="I174" s="74"/>
      <c r="J174" s="73"/>
      <c r="K174" s="73"/>
      <c r="L174" s="74"/>
      <c r="M174" s="73"/>
      <c r="N174" s="73"/>
      <c r="O174" s="73"/>
      <c r="P174" s="73"/>
      <c r="Q174" s="73">
        <v>405</v>
      </c>
      <c r="R174" s="75">
        <v>405</v>
      </c>
      <c r="S174" s="76">
        <v>405</v>
      </c>
      <c r="T174" s="73"/>
      <c r="U174" s="73"/>
      <c r="V174" s="98"/>
      <c r="Y174" s="57">
        <v>266</v>
      </c>
      <c r="AA174" s="57" t="s">
        <v>365</v>
      </c>
      <c r="AB174" s="99">
        <v>4673</v>
      </c>
      <c r="AC174" s="57" t="s">
        <v>81</v>
      </c>
    </row>
    <row r="175" spans="1:29" ht="21" hidden="1" customHeight="1">
      <c r="A175" s="95">
        <v>338</v>
      </c>
      <c r="B175" s="96" t="s">
        <v>358</v>
      </c>
      <c r="C175" s="97" t="s">
        <v>29</v>
      </c>
      <c r="D175" s="71" t="s">
        <v>237</v>
      </c>
      <c r="E175" s="96"/>
      <c r="F175" s="74"/>
      <c r="G175" s="74"/>
      <c r="H175" s="74"/>
      <c r="I175" s="74"/>
      <c r="J175" s="73"/>
      <c r="K175" s="73"/>
      <c r="L175" s="74"/>
      <c r="M175" s="73"/>
      <c r="N175" s="73"/>
      <c r="O175" s="73"/>
      <c r="P175" s="73"/>
      <c r="Q175" s="73">
        <v>354</v>
      </c>
      <c r="R175" s="75">
        <v>354</v>
      </c>
      <c r="S175" s="76">
        <v>354</v>
      </c>
      <c r="T175" s="73"/>
      <c r="U175" s="73"/>
      <c r="V175" s="98"/>
      <c r="Y175" s="57">
        <v>412</v>
      </c>
      <c r="AA175" s="57" t="s">
        <v>323</v>
      </c>
    </row>
    <row r="176" spans="1:29" ht="21" customHeight="1">
      <c r="A176" s="95">
        <v>87</v>
      </c>
      <c r="B176" s="96" t="s">
        <v>303</v>
      </c>
      <c r="C176" s="97" t="s">
        <v>163</v>
      </c>
      <c r="D176" s="71" t="s">
        <v>184</v>
      </c>
      <c r="E176" s="96"/>
      <c r="F176" s="74"/>
      <c r="G176" s="74"/>
      <c r="H176" s="74"/>
      <c r="I176" s="74"/>
      <c r="J176" s="73"/>
      <c r="K176" s="73"/>
      <c r="L176" s="74"/>
      <c r="M176" s="73"/>
      <c r="N176" s="73"/>
      <c r="O176" s="73"/>
      <c r="P176" s="73"/>
      <c r="Q176" s="73">
        <v>300</v>
      </c>
      <c r="R176" s="75">
        <v>300</v>
      </c>
      <c r="S176" s="138">
        <v>344</v>
      </c>
      <c r="T176" s="73">
        <v>300</v>
      </c>
      <c r="U176" s="73"/>
      <c r="V176" s="98" t="s">
        <v>181</v>
      </c>
      <c r="Y176" s="57">
        <v>123</v>
      </c>
    </row>
    <row r="177" spans="1:29" ht="21" hidden="1" customHeight="1">
      <c r="A177" s="95">
        <v>348</v>
      </c>
      <c r="B177" s="96" t="s">
        <v>385</v>
      </c>
      <c r="C177" s="97" t="s">
        <v>29</v>
      </c>
      <c r="D177" s="71" t="s">
        <v>202</v>
      </c>
      <c r="E177" s="96"/>
      <c r="F177" s="74"/>
      <c r="G177" s="74"/>
      <c r="H177" s="74"/>
      <c r="I177" s="74"/>
      <c r="J177" s="73"/>
      <c r="K177" s="73"/>
      <c r="L177" s="74"/>
      <c r="M177" s="73"/>
      <c r="N177" s="73"/>
      <c r="O177" s="73"/>
      <c r="P177" s="73"/>
      <c r="Q177" s="73">
        <v>289</v>
      </c>
      <c r="R177" s="75">
        <v>289</v>
      </c>
      <c r="S177" s="76">
        <v>289</v>
      </c>
      <c r="T177" s="73"/>
      <c r="U177" s="73"/>
      <c r="V177" s="98"/>
      <c r="Y177" s="57">
        <v>173</v>
      </c>
      <c r="AA177" s="57" t="s">
        <v>363</v>
      </c>
    </row>
    <row r="178" spans="1:29" ht="21" hidden="1" customHeight="1">
      <c r="A178" s="95">
        <v>384</v>
      </c>
      <c r="B178" s="96" t="s">
        <v>274</v>
      </c>
      <c r="C178" s="97" t="s">
        <v>29</v>
      </c>
      <c r="D178" s="71" t="s">
        <v>237</v>
      </c>
      <c r="E178" s="96"/>
      <c r="F178" s="74"/>
      <c r="G178" s="74"/>
      <c r="H178" s="74"/>
      <c r="I178" s="74"/>
      <c r="J178" s="73"/>
      <c r="K178" s="73"/>
      <c r="L178" s="74"/>
      <c r="M178" s="73"/>
      <c r="N178" s="73"/>
      <c r="O178" s="73"/>
      <c r="P178" s="73"/>
      <c r="Q178" s="73">
        <v>0</v>
      </c>
      <c r="R178" s="75">
        <v>80</v>
      </c>
      <c r="S178" s="76">
        <v>80</v>
      </c>
      <c r="T178" s="73"/>
      <c r="U178" s="73"/>
      <c r="V178" s="98"/>
      <c r="Y178" s="57">
        <v>409</v>
      </c>
      <c r="Z178" s="57" t="s">
        <v>403</v>
      </c>
      <c r="AA178" s="57" t="s">
        <v>389</v>
      </c>
    </row>
    <row r="179" spans="1:29" ht="21" hidden="1" customHeight="1">
      <c r="A179" s="95">
        <v>2</v>
      </c>
      <c r="B179" s="96" t="s">
        <v>178</v>
      </c>
      <c r="C179" s="97" t="s">
        <v>29</v>
      </c>
      <c r="D179" s="71" t="s">
        <v>237</v>
      </c>
      <c r="E179" s="96"/>
      <c r="F179" s="74"/>
      <c r="G179" s="74"/>
      <c r="H179" s="74"/>
      <c r="I179" s="74"/>
      <c r="J179" s="73"/>
      <c r="K179" s="73"/>
      <c r="L179" s="74"/>
      <c r="M179" s="73"/>
      <c r="N179" s="73"/>
      <c r="O179" s="73"/>
      <c r="P179" s="73"/>
      <c r="Q179" s="73">
        <v>0</v>
      </c>
      <c r="R179" s="75">
        <v>5000</v>
      </c>
      <c r="S179" s="76">
        <v>0</v>
      </c>
      <c r="T179" s="73"/>
      <c r="U179" s="73"/>
      <c r="V179" s="98"/>
      <c r="AA179" s="57" t="s">
        <v>175</v>
      </c>
    </row>
    <row r="180" spans="1:29" ht="21" hidden="1" customHeight="1">
      <c r="A180" s="95">
        <v>42</v>
      </c>
      <c r="B180" s="96" t="s">
        <v>188</v>
      </c>
      <c r="C180" s="97" t="s">
        <v>29</v>
      </c>
      <c r="D180" s="71" t="s">
        <v>237</v>
      </c>
      <c r="E180" s="96"/>
      <c r="F180" s="74"/>
      <c r="G180" s="74"/>
      <c r="H180" s="74"/>
      <c r="I180" s="74"/>
      <c r="J180" s="73"/>
      <c r="K180" s="73"/>
      <c r="L180" s="74"/>
      <c r="M180" s="73"/>
      <c r="N180" s="73"/>
      <c r="O180" s="73"/>
      <c r="P180" s="73"/>
      <c r="Q180" s="73">
        <v>2409</v>
      </c>
      <c r="R180" s="75">
        <v>2409</v>
      </c>
      <c r="S180" s="76">
        <v>0</v>
      </c>
      <c r="T180" s="73">
        <v>2409</v>
      </c>
      <c r="U180" s="73"/>
      <c r="V180" s="98" t="s">
        <v>314</v>
      </c>
      <c r="Y180" s="57">
        <v>242</v>
      </c>
      <c r="AA180" s="57" t="s">
        <v>201</v>
      </c>
    </row>
    <row r="181" spans="1:29" ht="21" hidden="1" customHeight="1">
      <c r="A181" s="95">
        <v>144</v>
      </c>
      <c r="B181" s="96" t="s">
        <v>198</v>
      </c>
      <c r="C181" s="97" t="s">
        <v>29</v>
      </c>
      <c r="D181" s="71" t="s">
        <v>237</v>
      </c>
      <c r="E181" s="96"/>
      <c r="F181" s="74"/>
      <c r="G181" s="74"/>
      <c r="H181" s="74"/>
      <c r="I181" s="74"/>
      <c r="J181" s="73"/>
      <c r="K181" s="73"/>
      <c r="L181" s="74"/>
      <c r="M181" s="73"/>
      <c r="N181" s="73"/>
      <c r="O181" s="73"/>
      <c r="P181" s="73"/>
      <c r="Q181" s="73">
        <v>0</v>
      </c>
      <c r="R181" s="75">
        <v>3000</v>
      </c>
      <c r="S181" s="76">
        <v>0</v>
      </c>
      <c r="T181" s="73"/>
      <c r="U181" s="73"/>
      <c r="V181" s="98"/>
      <c r="Y181" s="57">
        <v>143</v>
      </c>
      <c r="AA181" s="57" t="s">
        <v>278</v>
      </c>
      <c r="AB181" s="99">
        <v>40071</v>
      </c>
      <c r="AC181" s="57" t="s">
        <v>404</v>
      </c>
    </row>
    <row r="182" spans="1:29" ht="21" hidden="1" customHeight="1">
      <c r="A182" s="95">
        <v>347</v>
      </c>
      <c r="B182" s="96" t="s">
        <v>200</v>
      </c>
      <c r="C182" s="97" t="s">
        <v>29</v>
      </c>
      <c r="D182" s="71" t="s">
        <v>202</v>
      </c>
      <c r="E182" s="96"/>
      <c r="F182" s="74"/>
      <c r="G182" s="74"/>
      <c r="H182" s="74"/>
      <c r="I182" s="74"/>
      <c r="J182" s="73"/>
      <c r="K182" s="73"/>
      <c r="L182" s="74"/>
      <c r="M182" s="73"/>
      <c r="N182" s="73"/>
      <c r="O182" s="73"/>
      <c r="P182" s="73"/>
      <c r="Q182" s="73">
        <v>5000</v>
      </c>
      <c r="R182" s="75">
        <v>0</v>
      </c>
      <c r="S182" s="76">
        <v>0</v>
      </c>
      <c r="T182" s="73"/>
      <c r="U182" s="73"/>
      <c r="V182" s="98"/>
      <c r="Y182" s="57">
        <v>334</v>
      </c>
      <c r="AA182" s="57" t="s">
        <v>362</v>
      </c>
      <c r="AB182" s="99">
        <v>5818</v>
      </c>
      <c r="AC182" s="57" t="s">
        <v>405</v>
      </c>
    </row>
    <row r="183" spans="1:29" ht="21" hidden="1" customHeight="1">
      <c r="A183" s="95">
        <v>365</v>
      </c>
      <c r="B183" s="96" t="s">
        <v>241</v>
      </c>
      <c r="C183" s="97" t="s">
        <v>29</v>
      </c>
      <c r="D183" s="71" t="s">
        <v>237</v>
      </c>
      <c r="E183" s="96"/>
      <c r="F183" s="74"/>
      <c r="G183" s="74"/>
      <c r="H183" s="74"/>
      <c r="I183" s="74"/>
      <c r="J183" s="73"/>
      <c r="K183" s="73"/>
      <c r="L183" s="74"/>
      <c r="M183" s="73"/>
      <c r="N183" s="73"/>
      <c r="O183" s="73"/>
      <c r="P183" s="73"/>
      <c r="Q183" s="73">
        <v>5000</v>
      </c>
      <c r="R183" s="75">
        <v>5000</v>
      </c>
      <c r="S183" s="76">
        <v>0</v>
      </c>
      <c r="T183" s="73"/>
      <c r="U183" s="73"/>
      <c r="V183" s="98"/>
      <c r="Y183" s="57">
        <v>452</v>
      </c>
      <c r="AA183" s="57" t="s">
        <v>380</v>
      </c>
    </row>
    <row r="184" spans="1:29" ht="21" customHeight="1">
      <c r="A184" s="95">
        <v>416</v>
      </c>
      <c r="B184" s="96" t="s">
        <v>266</v>
      </c>
      <c r="C184" s="97" t="s">
        <v>163</v>
      </c>
      <c r="D184" s="71" t="s">
        <v>187</v>
      </c>
      <c r="E184" s="96"/>
      <c r="F184" s="74"/>
      <c r="G184" s="74"/>
      <c r="H184" s="74"/>
      <c r="I184" s="74"/>
      <c r="J184" s="73"/>
      <c r="K184" s="73"/>
      <c r="L184" s="74"/>
      <c r="M184" s="73"/>
      <c r="N184" s="73"/>
      <c r="O184" s="73"/>
      <c r="P184" s="73"/>
      <c r="Q184" s="73">
        <v>45000</v>
      </c>
      <c r="R184" s="75">
        <v>0</v>
      </c>
      <c r="S184" s="138">
        <v>0</v>
      </c>
      <c r="T184" s="73">
        <v>45000</v>
      </c>
      <c r="U184" s="73"/>
      <c r="V184" s="98" t="s">
        <v>181</v>
      </c>
      <c r="Y184" s="57">
        <v>343</v>
      </c>
      <c r="AA184" s="57" t="s">
        <v>394</v>
      </c>
    </row>
    <row r="185" spans="1:29" ht="21" hidden="1" customHeight="1">
      <c r="A185" s="95">
        <v>127</v>
      </c>
      <c r="B185" s="96" t="s">
        <v>406</v>
      </c>
      <c r="C185" s="97" t="s">
        <v>29</v>
      </c>
      <c r="D185" s="71" t="s">
        <v>237</v>
      </c>
      <c r="E185" s="96"/>
      <c r="F185" s="74"/>
      <c r="G185" s="74"/>
      <c r="H185" s="74"/>
      <c r="I185" s="74"/>
      <c r="J185" s="73"/>
      <c r="K185" s="73"/>
      <c r="L185" s="74"/>
      <c r="M185" s="73"/>
      <c r="N185" s="73"/>
      <c r="O185" s="73"/>
      <c r="P185" s="73"/>
      <c r="Q185" s="73">
        <v>5734</v>
      </c>
      <c r="R185" s="75">
        <v>0</v>
      </c>
      <c r="S185" s="76"/>
      <c r="T185" s="73"/>
      <c r="U185" s="73"/>
      <c r="V185" s="98"/>
      <c r="Y185" s="57">
        <v>368</v>
      </c>
      <c r="AA185" s="57" t="s">
        <v>290</v>
      </c>
    </row>
    <row r="186" spans="1:29" ht="21" hidden="1" customHeight="1">
      <c r="A186" s="95"/>
      <c r="B186" s="96" t="s">
        <v>407</v>
      </c>
      <c r="C186" s="97" t="s">
        <v>29</v>
      </c>
      <c r="D186" s="71"/>
      <c r="E186" s="96"/>
      <c r="F186" s="74"/>
      <c r="G186" s="74"/>
      <c r="H186" s="74"/>
      <c r="I186" s="74"/>
      <c r="J186" s="73"/>
      <c r="K186" s="73"/>
      <c r="L186" s="74"/>
      <c r="M186" s="73"/>
      <c r="N186" s="73"/>
      <c r="O186" s="73"/>
      <c r="P186" s="73"/>
      <c r="Q186" s="73"/>
      <c r="R186" s="75"/>
      <c r="S186" s="76"/>
      <c r="T186" s="73">
        <v>7959</v>
      </c>
      <c r="U186" s="73"/>
      <c r="V186" s="98"/>
      <c r="Z186" s="57" t="s">
        <v>29</v>
      </c>
      <c r="AA186" s="57" t="s">
        <v>408</v>
      </c>
      <c r="AB186" s="99">
        <v>7959</v>
      </c>
      <c r="AC186" s="57" t="s">
        <v>409</v>
      </c>
    </row>
    <row r="187" spans="1:29" ht="21" hidden="1" customHeight="1">
      <c r="A187" s="95"/>
      <c r="B187" s="96" t="s">
        <v>410</v>
      </c>
      <c r="C187" s="97"/>
      <c r="D187" s="71"/>
      <c r="E187" s="96"/>
      <c r="F187" s="74"/>
      <c r="G187" s="74"/>
      <c r="H187" s="74"/>
      <c r="I187" s="74"/>
      <c r="J187" s="73"/>
      <c r="K187" s="73"/>
      <c r="L187" s="74"/>
      <c r="M187" s="73"/>
      <c r="N187" s="73"/>
      <c r="O187" s="73"/>
      <c r="P187" s="73"/>
      <c r="Q187" s="73"/>
      <c r="R187" s="75"/>
      <c r="S187" s="76"/>
      <c r="T187" s="73">
        <v>28000</v>
      </c>
      <c r="U187" s="73"/>
      <c r="V187" s="98"/>
      <c r="AB187" s="99"/>
    </row>
    <row r="188" spans="1:29" ht="21" hidden="1" customHeight="1">
      <c r="A188" s="95"/>
      <c r="B188" s="96" t="s">
        <v>239</v>
      </c>
      <c r="C188" s="97" t="s">
        <v>206</v>
      </c>
      <c r="D188" s="71" t="s">
        <v>207</v>
      </c>
      <c r="E188" s="96"/>
      <c r="F188" s="74"/>
      <c r="G188" s="74"/>
      <c r="H188" s="74"/>
      <c r="I188" s="74"/>
      <c r="J188" s="73"/>
      <c r="K188" s="73"/>
      <c r="L188" s="74"/>
      <c r="M188" s="73"/>
      <c r="N188" s="73"/>
      <c r="O188" s="73"/>
      <c r="P188" s="73"/>
      <c r="Q188" s="73">
        <v>33176</v>
      </c>
      <c r="R188" s="75"/>
      <c r="S188" s="76"/>
      <c r="T188" s="73"/>
      <c r="U188" s="73"/>
      <c r="V188" s="98"/>
      <c r="Y188" s="57">
        <v>119</v>
      </c>
      <c r="Z188" s="58"/>
      <c r="AA188" s="58" t="s">
        <v>411</v>
      </c>
      <c r="AB188" s="58"/>
      <c r="AC188" s="58"/>
    </row>
    <row r="189" spans="1:29" ht="21" hidden="1" customHeight="1">
      <c r="A189" s="287" t="s">
        <v>412</v>
      </c>
      <c r="B189" s="96"/>
      <c r="C189" s="97"/>
      <c r="D189" s="71"/>
      <c r="E189" s="96"/>
      <c r="F189" s="74"/>
      <c r="G189" s="74"/>
      <c r="H189" s="74"/>
      <c r="I189" s="74"/>
      <c r="J189" s="73"/>
      <c r="K189" s="73"/>
      <c r="L189" s="74"/>
      <c r="M189" s="73"/>
      <c r="N189" s="73"/>
      <c r="O189" s="73"/>
      <c r="P189" s="73"/>
      <c r="Q189" s="73"/>
      <c r="R189" s="75"/>
      <c r="S189" s="76"/>
      <c r="T189" s="73"/>
      <c r="U189" s="74"/>
      <c r="V189" s="98"/>
      <c r="Z189" s="58"/>
      <c r="AA189" s="58"/>
      <c r="AB189" s="58"/>
      <c r="AC189" s="58"/>
    </row>
    <row r="190" spans="1:29" ht="21" hidden="1" customHeight="1">
      <c r="A190" s="95"/>
      <c r="B190" s="96" t="s">
        <v>413</v>
      </c>
      <c r="C190" s="97"/>
      <c r="D190" s="71"/>
      <c r="E190" s="96"/>
      <c r="F190" s="74"/>
      <c r="G190" s="74"/>
      <c r="H190" s="74"/>
      <c r="I190" s="74"/>
      <c r="J190" s="73"/>
      <c r="K190" s="73"/>
      <c r="L190" s="74"/>
      <c r="M190" s="73"/>
      <c r="N190" s="73"/>
      <c r="O190" s="73"/>
      <c r="P190" s="73"/>
      <c r="Q190" s="73"/>
      <c r="R190" s="75"/>
      <c r="S190" s="76"/>
      <c r="T190" s="73">
        <v>-17700</v>
      </c>
      <c r="U190" s="74"/>
      <c r="V190" s="98"/>
      <c r="Z190" s="58"/>
      <c r="AA190" s="58"/>
      <c r="AB190" s="58"/>
      <c r="AC190" s="58"/>
    </row>
    <row r="191" spans="1:29" ht="21" hidden="1" customHeight="1">
      <c r="A191" s="95"/>
      <c r="B191" s="96" t="s">
        <v>414</v>
      </c>
      <c r="C191" s="97"/>
      <c r="D191" s="71"/>
      <c r="E191" s="96"/>
      <c r="F191" s="74"/>
      <c r="G191" s="74"/>
      <c r="H191" s="74"/>
      <c r="I191" s="74"/>
      <c r="J191" s="73"/>
      <c r="K191" s="73"/>
      <c r="L191" s="74"/>
      <c r="M191" s="73"/>
      <c r="N191" s="73"/>
      <c r="O191" s="73"/>
      <c r="P191" s="73"/>
      <c r="Q191" s="73"/>
      <c r="R191" s="75"/>
      <c r="S191" s="76"/>
      <c r="T191" s="73">
        <v>-53700</v>
      </c>
      <c r="U191" s="74"/>
      <c r="V191" s="98"/>
      <c r="Z191" s="58"/>
      <c r="AA191" s="58"/>
      <c r="AB191" s="58"/>
      <c r="AC191" s="58"/>
    </row>
    <row r="192" spans="1:29" ht="21" hidden="1" customHeight="1">
      <c r="A192" s="95"/>
      <c r="B192" s="96" t="s">
        <v>415</v>
      </c>
      <c r="C192" s="97"/>
      <c r="D192" s="71"/>
      <c r="E192" s="96"/>
      <c r="F192" s="74"/>
      <c r="G192" s="74"/>
      <c r="H192" s="74"/>
      <c r="I192" s="74"/>
      <c r="J192" s="73"/>
      <c r="K192" s="73"/>
      <c r="L192" s="74"/>
      <c r="M192" s="73"/>
      <c r="N192" s="73"/>
      <c r="O192" s="73"/>
      <c r="P192" s="73"/>
      <c r="Q192" s="73"/>
      <c r="R192" s="75"/>
      <c r="S192" s="76"/>
      <c r="T192" s="73">
        <v>-100000</v>
      </c>
      <c r="U192" s="74"/>
      <c r="V192" s="98"/>
      <c r="Z192" s="58"/>
      <c r="AA192" s="58"/>
      <c r="AB192" s="58"/>
      <c r="AC192" s="58"/>
    </row>
    <row r="193" spans="1:29" ht="21" hidden="1" customHeight="1">
      <c r="A193" s="95"/>
      <c r="B193" s="96" t="s">
        <v>416</v>
      </c>
      <c r="C193" s="97"/>
      <c r="D193" s="71"/>
      <c r="E193" s="96"/>
      <c r="F193" s="74"/>
      <c r="G193" s="74"/>
      <c r="H193" s="74"/>
      <c r="I193" s="74"/>
      <c r="J193" s="73"/>
      <c r="K193" s="73"/>
      <c r="L193" s="74"/>
      <c r="M193" s="73"/>
      <c r="N193" s="73"/>
      <c r="O193" s="73"/>
      <c r="P193" s="73"/>
      <c r="Q193" s="73"/>
      <c r="R193" s="75"/>
      <c r="S193" s="76"/>
      <c r="T193" s="73">
        <v>-491105</v>
      </c>
      <c r="U193" s="74"/>
      <c r="V193" s="98"/>
      <c r="Z193" s="58"/>
      <c r="AA193" s="58"/>
      <c r="AB193" s="58"/>
      <c r="AC193" s="58"/>
    </row>
    <row r="194" spans="1:29" ht="21" hidden="1" customHeight="1">
      <c r="A194" s="95"/>
      <c r="B194" s="96" t="s">
        <v>417</v>
      </c>
      <c r="C194" s="97"/>
      <c r="D194" s="71"/>
      <c r="E194" s="96"/>
      <c r="F194" s="74"/>
      <c r="G194" s="74"/>
      <c r="H194" s="74"/>
      <c r="I194" s="74"/>
      <c r="J194" s="73"/>
      <c r="K194" s="73"/>
      <c r="L194" s="74"/>
      <c r="M194" s="73"/>
      <c r="N194" s="73"/>
      <c r="O194" s="73"/>
      <c r="P194" s="73"/>
      <c r="Q194" s="73"/>
      <c r="R194" s="75"/>
      <c r="S194" s="76"/>
      <c r="T194" s="73">
        <v>-1000000</v>
      </c>
      <c r="U194" s="74"/>
      <c r="V194" s="98"/>
      <c r="Z194" s="58"/>
      <c r="AA194" s="58"/>
      <c r="AB194" s="58"/>
      <c r="AC194" s="58"/>
    </row>
    <row r="195" spans="1:29" ht="21" hidden="1" customHeight="1" thickBot="1">
      <c r="A195" s="95"/>
      <c r="B195" s="96"/>
      <c r="C195" s="97"/>
      <c r="D195" s="71"/>
      <c r="E195" s="96"/>
      <c r="F195" s="74"/>
      <c r="G195" s="74"/>
      <c r="H195" s="74"/>
      <c r="I195" s="74"/>
      <c r="J195" s="73"/>
      <c r="K195" s="73"/>
      <c r="L195" s="74"/>
      <c r="M195" s="73"/>
      <c r="N195" s="73"/>
      <c r="O195" s="73"/>
      <c r="P195" s="73"/>
      <c r="Q195" s="73"/>
      <c r="R195" s="75"/>
      <c r="S195" s="76"/>
      <c r="T195" s="73"/>
      <c r="U195" s="74"/>
      <c r="V195" s="288"/>
      <c r="Z195" s="58"/>
      <c r="AA195" s="58"/>
      <c r="AB195" s="58"/>
      <c r="AC195" s="58"/>
    </row>
    <row r="196" spans="1:29" ht="21" hidden="1" customHeight="1" thickTop="1" thickBot="1">
      <c r="A196" s="289"/>
      <c r="B196" s="290" t="s">
        <v>418</v>
      </c>
      <c r="C196" s="291"/>
      <c r="D196" s="291"/>
      <c r="E196" s="292"/>
      <c r="F196" s="293">
        <f t="shared" ref="F196:O196" si="0">SUM(F106:F188)</f>
        <v>0</v>
      </c>
      <c r="G196" s="293">
        <f t="shared" si="0"/>
        <v>0</v>
      </c>
      <c r="H196" s="293">
        <f t="shared" si="0"/>
        <v>0</v>
      </c>
      <c r="I196" s="293">
        <f t="shared" si="0"/>
        <v>0</v>
      </c>
      <c r="J196" s="293">
        <f t="shared" si="0"/>
        <v>0</v>
      </c>
      <c r="K196" s="293">
        <f t="shared" si="0"/>
        <v>0</v>
      </c>
      <c r="L196" s="293">
        <f t="shared" si="0"/>
        <v>0</v>
      </c>
      <c r="M196" s="293">
        <f t="shared" si="0"/>
        <v>0</v>
      </c>
      <c r="N196" s="293">
        <f t="shared" si="0"/>
        <v>0</v>
      </c>
      <c r="O196" s="293">
        <f t="shared" si="0"/>
        <v>0</v>
      </c>
      <c r="P196" s="293"/>
      <c r="Q196" s="293">
        <f>SUM(Q5:Q195)</f>
        <v>5930371.3499999996</v>
      </c>
      <c r="R196" s="293">
        <f>SUM(R5:R195)</f>
        <v>10727063</v>
      </c>
      <c r="S196" s="293">
        <f>SUM(S5:S195)</f>
        <v>10990943</v>
      </c>
      <c r="T196" s="293">
        <f>SUM(T5:T195)</f>
        <v>1964123</v>
      </c>
      <c r="U196" s="294">
        <f>SUBTOTAL(9,U106:U188)</f>
        <v>0</v>
      </c>
      <c r="V196" s="56"/>
      <c r="Y196" s="57">
        <v>124</v>
      </c>
      <c r="AA196" s="57" t="s">
        <v>419</v>
      </c>
    </row>
    <row r="197" spans="1:29" ht="21" hidden="1" customHeight="1" thickTop="1">
      <c r="A197" s="295"/>
      <c r="B197" s="295"/>
      <c r="C197" s="296"/>
      <c r="D197" s="296"/>
      <c r="E197" s="58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 t="s">
        <v>420</v>
      </c>
      <c r="T197" s="60">
        <v>1966750</v>
      </c>
      <c r="U197" s="60"/>
      <c r="V197" s="56"/>
    </row>
    <row r="198" spans="1:29" hidden="1">
      <c r="A198" s="295"/>
      <c r="B198" s="295"/>
      <c r="C198" s="296"/>
      <c r="D198" s="296"/>
      <c r="E198" s="58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297" t="s">
        <v>421</v>
      </c>
      <c r="T198" s="60">
        <f>+T196-T197</f>
        <v>-2627</v>
      </c>
      <c r="U198" s="60"/>
      <c r="V198" s="56"/>
    </row>
    <row r="199" spans="1:29" hidden="1">
      <c r="A199" s="295"/>
      <c r="B199" s="295"/>
      <c r="C199" s="296"/>
      <c r="D199" s="296"/>
      <c r="E199" s="58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56"/>
    </row>
    <row r="200" spans="1:29" hidden="1">
      <c r="A200" s="295"/>
      <c r="B200" s="295"/>
      <c r="C200" s="296"/>
      <c r="D200" s="296"/>
      <c r="E200" s="58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56"/>
    </row>
    <row r="201" spans="1:29" hidden="1">
      <c r="A201" s="295"/>
      <c r="B201" s="295"/>
      <c r="C201" s="296"/>
      <c r="D201" s="296"/>
      <c r="E201" s="58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56"/>
    </row>
    <row r="202" spans="1:29" hidden="1">
      <c r="A202" s="58"/>
      <c r="B202" s="58"/>
      <c r="C202" s="59"/>
      <c r="D202" s="59"/>
      <c r="S202" s="298" t="s">
        <v>422</v>
      </c>
      <c r="T202" s="298">
        <f>+S196-T196</f>
        <v>9026820</v>
      </c>
      <c r="Y202" s="57">
        <v>127</v>
      </c>
      <c r="AA202" s="57" t="s">
        <v>406</v>
      </c>
    </row>
    <row r="203" spans="1:29" hidden="1">
      <c r="A203" s="58"/>
      <c r="B203" s="58"/>
      <c r="C203" s="59"/>
      <c r="D203" s="59"/>
      <c r="Y203" s="57">
        <v>137</v>
      </c>
      <c r="AA203" s="57" t="s">
        <v>423</v>
      </c>
    </row>
    <row r="204" spans="1:29" hidden="1">
      <c r="A204" s="58"/>
      <c r="B204" s="58"/>
      <c r="C204" s="59"/>
      <c r="D204" s="59"/>
      <c r="Y204" s="57">
        <v>150</v>
      </c>
      <c r="AA204" s="57" t="s">
        <v>424</v>
      </c>
    </row>
    <row r="205" spans="1:29" hidden="1">
      <c r="A205" s="58"/>
      <c r="B205" s="58"/>
      <c r="C205" s="59"/>
      <c r="D205" s="59"/>
      <c r="Y205" s="57">
        <v>177</v>
      </c>
      <c r="AA205" s="57" t="s">
        <v>425</v>
      </c>
    </row>
    <row r="206" spans="1:29" hidden="1">
      <c r="A206" s="58"/>
      <c r="B206" s="58"/>
      <c r="C206" s="59"/>
      <c r="D206" s="59"/>
      <c r="Y206" s="57">
        <v>181</v>
      </c>
      <c r="AA206" s="57" t="s">
        <v>426</v>
      </c>
    </row>
    <row r="207" spans="1:29" hidden="1">
      <c r="A207" s="58"/>
      <c r="B207" s="58"/>
      <c r="C207" s="59"/>
      <c r="D207" s="59"/>
      <c r="Y207" s="57">
        <v>186</v>
      </c>
      <c r="AA207" s="57" t="s">
        <v>427</v>
      </c>
    </row>
    <row r="208" spans="1:29" hidden="1">
      <c r="A208" s="58"/>
      <c r="B208" s="58"/>
      <c r="C208" s="59"/>
      <c r="D208" s="59"/>
      <c r="Y208" s="57">
        <v>228</v>
      </c>
      <c r="AA208" s="57" t="s">
        <v>428</v>
      </c>
    </row>
    <row r="209" spans="1:27" hidden="1">
      <c r="A209" s="58"/>
      <c r="B209" s="58"/>
      <c r="C209" s="59"/>
      <c r="D209" s="59"/>
      <c r="Y209" s="57">
        <v>280</v>
      </c>
      <c r="AA209" s="57" t="s">
        <v>429</v>
      </c>
    </row>
    <row r="210" spans="1:27" hidden="1">
      <c r="A210" s="58"/>
      <c r="B210" s="58"/>
      <c r="C210" s="59"/>
      <c r="D210" s="59"/>
      <c r="Y210" s="57">
        <v>288</v>
      </c>
      <c r="AA210" s="57" t="s">
        <v>430</v>
      </c>
    </row>
    <row r="211" spans="1:27" hidden="1">
      <c r="A211" s="58"/>
      <c r="B211" s="58"/>
      <c r="C211" s="59"/>
      <c r="D211" s="59"/>
      <c r="Y211" s="57">
        <v>299</v>
      </c>
      <c r="AA211" s="57" t="s">
        <v>431</v>
      </c>
    </row>
    <row r="212" spans="1:27" hidden="1">
      <c r="A212" s="58"/>
      <c r="B212" s="58"/>
      <c r="C212" s="59"/>
      <c r="D212" s="59"/>
      <c r="Y212" s="57">
        <v>305</v>
      </c>
      <c r="AA212" s="57" t="s">
        <v>432</v>
      </c>
    </row>
    <row r="213" spans="1:27" hidden="1">
      <c r="A213" s="58"/>
      <c r="B213" s="58"/>
      <c r="C213" s="59"/>
      <c r="D213" s="59"/>
      <c r="Y213" s="57">
        <v>325</v>
      </c>
      <c r="AA213" s="57" t="s">
        <v>433</v>
      </c>
    </row>
    <row r="214" spans="1:27" hidden="1">
      <c r="A214" s="58"/>
      <c r="B214" s="58"/>
      <c r="C214" s="59"/>
      <c r="D214" s="59"/>
      <c r="Y214" s="57">
        <v>325</v>
      </c>
      <c r="AA214" s="57" t="s">
        <v>433</v>
      </c>
    </row>
    <row r="215" spans="1:27" hidden="1">
      <c r="A215" s="58"/>
      <c r="B215" s="58"/>
      <c r="C215" s="59"/>
      <c r="D215" s="59"/>
      <c r="Y215" s="57">
        <v>343</v>
      </c>
    </row>
    <row r="216" spans="1:27" hidden="1">
      <c r="A216" s="58"/>
      <c r="B216" s="58"/>
      <c r="C216" s="59"/>
      <c r="D216" s="59"/>
      <c r="Y216" s="57">
        <v>366</v>
      </c>
      <c r="AA216" s="57" t="s">
        <v>434</v>
      </c>
    </row>
    <row r="217" spans="1:27" hidden="1">
      <c r="A217" s="58"/>
      <c r="B217" s="58"/>
      <c r="C217" s="59"/>
      <c r="D217" s="59"/>
    </row>
    <row r="218" spans="1:27" hidden="1">
      <c r="A218" s="58"/>
      <c r="B218" s="58"/>
      <c r="C218" s="59"/>
      <c r="D218" s="59"/>
      <c r="AA218" s="57" t="s">
        <v>239</v>
      </c>
    </row>
    <row r="219" spans="1:27" hidden="1">
      <c r="A219" s="58"/>
      <c r="B219" s="58"/>
      <c r="C219" s="59"/>
      <c r="D219" s="59"/>
      <c r="AA219" s="57" t="s">
        <v>435</v>
      </c>
    </row>
    <row r="220" spans="1:27" hidden="1">
      <c r="A220" s="58"/>
      <c r="B220" s="58"/>
      <c r="C220" s="59"/>
      <c r="D220" s="59"/>
    </row>
    <row r="221" spans="1:27" hidden="1">
      <c r="A221" s="58"/>
      <c r="B221" s="58"/>
      <c r="C221" s="59"/>
      <c r="D221" s="59"/>
    </row>
    <row r="222" spans="1:27" hidden="1">
      <c r="A222" s="58"/>
      <c r="B222" s="58"/>
      <c r="C222" s="59"/>
      <c r="D222" s="59"/>
    </row>
    <row r="223" spans="1:27" hidden="1">
      <c r="A223" s="58"/>
      <c r="B223" s="58"/>
      <c r="C223" s="59"/>
      <c r="D223" s="59"/>
    </row>
    <row r="224" spans="1:27" hidden="1">
      <c r="A224" s="58"/>
      <c r="B224" s="58"/>
      <c r="C224" s="59"/>
      <c r="D224" s="59"/>
    </row>
    <row r="225" spans="1:4" hidden="1">
      <c r="A225" s="58"/>
      <c r="B225" s="58"/>
      <c r="C225" s="59"/>
      <c r="D225" s="59"/>
    </row>
    <row r="226" spans="1:4" hidden="1">
      <c r="A226" s="58"/>
      <c r="B226" s="58"/>
      <c r="C226" s="59"/>
      <c r="D226" s="59"/>
    </row>
    <row r="227" spans="1:4" hidden="1">
      <c r="A227" s="58"/>
      <c r="B227" s="58"/>
      <c r="C227" s="59"/>
      <c r="D227" s="59"/>
    </row>
    <row r="228" spans="1:4" hidden="1">
      <c r="A228" s="58"/>
      <c r="B228" s="58"/>
      <c r="C228" s="59"/>
      <c r="D228" s="59"/>
    </row>
    <row r="229" spans="1:4" hidden="1">
      <c r="A229" s="58"/>
      <c r="B229" s="58"/>
      <c r="C229" s="59"/>
      <c r="D229" s="59"/>
    </row>
    <row r="230" spans="1:4" hidden="1">
      <c r="A230" s="58"/>
      <c r="B230" s="58"/>
      <c r="C230" s="59"/>
      <c r="D230" s="59"/>
    </row>
    <row r="231" spans="1:4" hidden="1">
      <c r="A231" s="58"/>
      <c r="B231" s="58"/>
      <c r="C231" s="59"/>
      <c r="D231" s="59"/>
    </row>
    <row r="232" spans="1:4" hidden="1">
      <c r="A232" s="58"/>
      <c r="B232" s="58"/>
      <c r="C232" s="59"/>
      <c r="D232" s="59"/>
    </row>
    <row r="233" spans="1:4" hidden="1">
      <c r="A233" s="58"/>
      <c r="B233" s="58"/>
      <c r="C233" s="59"/>
      <c r="D233" s="59"/>
    </row>
    <row r="234" spans="1:4" hidden="1">
      <c r="A234" s="58"/>
      <c r="B234" s="58"/>
      <c r="C234" s="59"/>
      <c r="D234" s="59"/>
    </row>
    <row r="235" spans="1:4" hidden="1">
      <c r="A235" s="58"/>
      <c r="B235" s="58"/>
      <c r="C235" s="59"/>
      <c r="D235" s="59"/>
    </row>
    <row r="236" spans="1:4" hidden="1">
      <c r="A236" s="58"/>
      <c r="B236" s="58"/>
      <c r="C236" s="59"/>
      <c r="D236" s="59"/>
    </row>
    <row r="237" spans="1:4" hidden="1">
      <c r="A237" s="58"/>
      <c r="B237" s="58"/>
      <c r="C237" s="59"/>
      <c r="D237" s="59"/>
    </row>
    <row r="238" spans="1:4" hidden="1">
      <c r="A238" s="58"/>
      <c r="B238" s="58"/>
      <c r="C238" s="59"/>
      <c r="D238" s="59"/>
    </row>
    <row r="239" spans="1:4" hidden="1">
      <c r="A239" s="58"/>
      <c r="B239" s="58"/>
      <c r="C239" s="59"/>
      <c r="D239" s="59"/>
    </row>
    <row r="240" spans="1:4" hidden="1">
      <c r="A240" s="58"/>
      <c r="B240" s="58"/>
      <c r="C240" s="59"/>
      <c r="D240" s="59"/>
    </row>
    <row r="241" spans="1:19">
      <c r="A241" s="58"/>
      <c r="B241" s="58"/>
      <c r="C241" s="59"/>
      <c r="D241" s="59"/>
    </row>
    <row r="242" spans="1:19">
      <c r="A242" s="58"/>
      <c r="B242" s="58"/>
      <c r="C242" s="59"/>
      <c r="D242" s="59"/>
    </row>
    <row r="243" spans="1:19">
      <c r="A243" s="58"/>
      <c r="B243" s="58"/>
      <c r="C243" s="59"/>
      <c r="D243" s="59"/>
      <c r="S243" s="302">
        <f>SUBTOTAL(9,S6:S184)</f>
        <v>4190268</v>
      </c>
    </row>
    <row r="244" spans="1:19">
      <c r="A244" s="58"/>
      <c r="B244" s="58"/>
      <c r="C244" s="59"/>
      <c r="D244" s="59"/>
    </row>
    <row r="245" spans="1:19">
      <c r="A245" s="58"/>
      <c r="B245" s="58"/>
      <c r="C245" s="59"/>
      <c r="D245" s="59"/>
    </row>
    <row r="246" spans="1:19">
      <c r="A246" s="58"/>
      <c r="B246" s="58"/>
      <c r="C246" s="59"/>
      <c r="D246" s="59"/>
    </row>
    <row r="247" spans="1:19">
      <c r="A247" s="58"/>
      <c r="B247" s="58"/>
      <c r="C247" s="59"/>
      <c r="D247" s="59"/>
    </row>
    <row r="248" spans="1:19">
      <c r="A248" s="58"/>
      <c r="B248" s="58"/>
      <c r="C248" s="59"/>
      <c r="D248" s="59"/>
    </row>
    <row r="249" spans="1:19">
      <c r="A249" s="58"/>
      <c r="B249" s="58"/>
      <c r="C249" s="59"/>
      <c r="D249" s="59"/>
    </row>
    <row r="250" spans="1:19">
      <c r="A250" s="58"/>
      <c r="B250" s="58"/>
      <c r="C250" s="59"/>
      <c r="D250" s="59"/>
    </row>
    <row r="251" spans="1:19">
      <c r="A251" s="58"/>
      <c r="B251" s="58"/>
      <c r="C251" s="59"/>
      <c r="D251" s="59"/>
    </row>
    <row r="252" spans="1:19">
      <c r="A252" s="58"/>
      <c r="B252" s="58"/>
      <c r="C252" s="59"/>
      <c r="D252" s="59"/>
    </row>
    <row r="253" spans="1:19">
      <c r="A253" s="58"/>
      <c r="B253" s="58"/>
      <c r="C253" s="59"/>
      <c r="D253" s="59"/>
    </row>
    <row r="254" spans="1:19">
      <c r="A254" s="58"/>
      <c r="B254" s="58"/>
      <c r="C254" s="59"/>
      <c r="D254" s="59"/>
    </row>
    <row r="255" spans="1:19">
      <c r="A255" s="58"/>
      <c r="B255" s="58"/>
      <c r="C255" s="59"/>
      <c r="D255" s="59"/>
    </row>
    <row r="256" spans="1:19">
      <c r="A256" s="58"/>
      <c r="B256" s="58"/>
      <c r="C256" s="59"/>
      <c r="D256" s="59"/>
    </row>
    <row r="257" spans="1:4">
      <c r="A257" s="58"/>
      <c r="B257" s="58"/>
      <c r="C257" s="59"/>
      <c r="D257" s="59"/>
    </row>
    <row r="258" spans="1:4">
      <c r="A258" s="58"/>
      <c r="B258" s="58"/>
      <c r="C258" s="59"/>
      <c r="D258" s="59"/>
    </row>
    <row r="259" spans="1:4">
      <c r="A259" s="58"/>
      <c r="B259" s="58"/>
      <c r="C259" s="59"/>
      <c r="D259" s="59"/>
    </row>
    <row r="260" spans="1:4">
      <c r="A260" s="58"/>
      <c r="B260" s="58"/>
      <c r="C260" s="59"/>
      <c r="D260" s="59"/>
    </row>
    <row r="261" spans="1:4">
      <c r="A261" s="58"/>
      <c r="B261" s="58"/>
      <c r="C261" s="59"/>
      <c r="D261" s="59"/>
    </row>
    <row r="262" spans="1:4">
      <c r="A262" s="58"/>
      <c r="B262" s="58"/>
      <c r="C262" s="59"/>
      <c r="D262" s="59"/>
    </row>
    <row r="263" spans="1:4">
      <c r="A263" s="58"/>
      <c r="B263" s="58"/>
      <c r="C263" s="59"/>
      <c r="D263" s="59"/>
    </row>
    <row r="264" spans="1:4">
      <c r="A264" s="58"/>
      <c r="B264" s="58"/>
      <c r="C264" s="59"/>
      <c r="D264" s="59"/>
    </row>
    <row r="265" spans="1:4">
      <c r="A265" s="58"/>
      <c r="B265" s="58"/>
      <c r="C265" s="59"/>
      <c r="D265" s="59"/>
    </row>
    <row r="266" spans="1:4">
      <c r="A266" s="58"/>
      <c r="B266" s="58"/>
      <c r="C266" s="59"/>
      <c r="D266" s="59"/>
    </row>
    <row r="267" spans="1:4">
      <c r="A267" s="58"/>
      <c r="B267" s="58"/>
      <c r="C267" s="59"/>
      <c r="D267" s="59"/>
    </row>
    <row r="268" spans="1:4">
      <c r="A268" s="58"/>
      <c r="B268" s="58"/>
      <c r="C268" s="59"/>
      <c r="D268" s="59"/>
    </row>
    <row r="269" spans="1:4">
      <c r="A269" s="58"/>
      <c r="B269" s="58"/>
      <c r="C269" s="59"/>
      <c r="D269" s="59"/>
    </row>
    <row r="270" spans="1:4">
      <c r="A270" s="58"/>
      <c r="B270" s="58"/>
      <c r="C270" s="59"/>
      <c r="D270" s="59"/>
    </row>
    <row r="271" spans="1:4">
      <c r="A271" s="58"/>
      <c r="B271" s="58"/>
      <c r="C271" s="59"/>
      <c r="D271" s="59"/>
    </row>
    <row r="272" spans="1:4">
      <c r="A272" s="58"/>
      <c r="B272" s="58"/>
      <c r="C272" s="59"/>
      <c r="D272" s="59"/>
    </row>
    <row r="273" spans="1:4">
      <c r="A273" s="58"/>
      <c r="B273" s="58"/>
      <c r="C273" s="59"/>
      <c r="D273" s="59"/>
    </row>
    <row r="274" spans="1:4">
      <c r="A274" s="58"/>
      <c r="B274" s="58"/>
      <c r="C274" s="59"/>
      <c r="D274" s="59"/>
    </row>
    <row r="275" spans="1:4">
      <c r="A275" s="58"/>
      <c r="B275" s="58"/>
      <c r="C275" s="59"/>
      <c r="D275" s="59"/>
    </row>
    <row r="276" spans="1:4">
      <c r="A276" s="58"/>
      <c r="B276" s="58"/>
      <c r="C276" s="59"/>
      <c r="D276" s="59"/>
    </row>
    <row r="277" spans="1:4">
      <c r="A277" s="58"/>
      <c r="B277" s="58"/>
      <c r="C277" s="59"/>
      <c r="D277" s="59"/>
    </row>
    <row r="278" spans="1:4">
      <c r="A278" s="58"/>
      <c r="B278" s="58"/>
      <c r="C278" s="59"/>
      <c r="D278" s="59"/>
    </row>
    <row r="279" spans="1:4">
      <c r="A279" s="58"/>
      <c r="B279" s="58"/>
      <c r="C279" s="59"/>
      <c r="D279" s="59"/>
    </row>
    <row r="280" spans="1:4">
      <c r="A280" s="58"/>
      <c r="B280" s="58"/>
      <c r="C280" s="59"/>
      <c r="D280" s="59"/>
    </row>
    <row r="281" spans="1:4">
      <c r="A281" s="58"/>
      <c r="B281" s="58"/>
      <c r="C281" s="59"/>
      <c r="D281" s="59"/>
    </row>
    <row r="282" spans="1:4">
      <c r="A282" s="58"/>
      <c r="B282" s="58"/>
      <c r="C282" s="59"/>
      <c r="D282" s="59"/>
    </row>
    <row r="283" spans="1:4">
      <c r="A283" s="58"/>
      <c r="B283" s="58"/>
      <c r="C283" s="59"/>
      <c r="D283" s="59"/>
    </row>
    <row r="284" spans="1:4">
      <c r="A284" s="58"/>
      <c r="B284" s="58"/>
      <c r="C284" s="59"/>
      <c r="D284" s="59"/>
    </row>
    <row r="285" spans="1:4">
      <c r="A285" s="58"/>
      <c r="B285" s="58"/>
      <c r="C285" s="59"/>
      <c r="D285" s="59"/>
    </row>
    <row r="286" spans="1:4">
      <c r="A286" s="58"/>
      <c r="B286" s="58"/>
      <c r="C286" s="59"/>
      <c r="D286" s="59"/>
    </row>
    <row r="287" spans="1:4">
      <c r="A287" s="58"/>
      <c r="B287" s="58"/>
      <c r="C287" s="59"/>
      <c r="D287" s="59"/>
    </row>
    <row r="288" spans="1:4">
      <c r="A288" s="58"/>
      <c r="B288" s="58"/>
      <c r="C288" s="59"/>
      <c r="D288" s="59"/>
    </row>
    <row r="289" spans="1:4">
      <c r="A289" s="58"/>
      <c r="B289" s="58"/>
      <c r="C289" s="59"/>
      <c r="D289" s="59"/>
    </row>
    <row r="290" spans="1:4">
      <c r="A290" s="58"/>
      <c r="B290" s="58"/>
      <c r="C290" s="59"/>
      <c r="D290" s="59"/>
    </row>
    <row r="291" spans="1:4">
      <c r="A291" s="58"/>
      <c r="B291" s="58"/>
      <c r="C291" s="59"/>
      <c r="D291" s="59"/>
    </row>
    <row r="292" spans="1:4">
      <c r="A292" s="58"/>
      <c r="B292" s="58"/>
      <c r="C292" s="59"/>
      <c r="D292" s="59"/>
    </row>
    <row r="293" spans="1:4">
      <c r="A293" s="58"/>
      <c r="B293" s="58"/>
      <c r="C293" s="59"/>
      <c r="D293" s="59"/>
    </row>
    <row r="294" spans="1:4">
      <c r="A294" s="58"/>
      <c r="B294" s="58"/>
      <c r="C294" s="59"/>
      <c r="D294" s="59"/>
    </row>
    <row r="295" spans="1:4">
      <c r="A295" s="58"/>
      <c r="B295" s="58"/>
      <c r="C295" s="59"/>
      <c r="D295" s="59"/>
    </row>
    <row r="296" spans="1:4">
      <c r="A296" s="58"/>
      <c r="B296" s="58"/>
      <c r="C296" s="59"/>
      <c r="D296" s="59"/>
    </row>
    <row r="297" spans="1:4">
      <c r="A297" s="58"/>
      <c r="B297" s="58"/>
      <c r="C297" s="59"/>
      <c r="D297" s="59"/>
    </row>
    <row r="298" spans="1:4">
      <c r="A298" s="58"/>
      <c r="B298" s="58"/>
      <c r="C298" s="59"/>
      <c r="D298" s="59"/>
    </row>
    <row r="299" spans="1:4">
      <c r="A299" s="58"/>
      <c r="B299" s="58"/>
      <c r="C299" s="59"/>
      <c r="D299" s="59"/>
    </row>
    <row r="300" spans="1:4">
      <c r="A300" s="58"/>
      <c r="B300" s="58"/>
      <c r="C300" s="59"/>
      <c r="D300" s="59"/>
    </row>
    <row r="301" spans="1:4">
      <c r="A301" s="58"/>
      <c r="B301" s="58"/>
      <c r="C301" s="59"/>
      <c r="D301" s="59"/>
    </row>
    <row r="302" spans="1:4">
      <c r="A302" s="58"/>
      <c r="B302" s="58"/>
      <c r="C302" s="59"/>
      <c r="D302" s="59"/>
    </row>
    <row r="303" spans="1:4">
      <c r="A303" s="58"/>
      <c r="B303" s="58"/>
      <c r="C303" s="59"/>
      <c r="D303" s="59"/>
    </row>
    <row r="304" spans="1:4">
      <c r="A304" s="58"/>
      <c r="B304" s="58"/>
      <c r="C304" s="59"/>
      <c r="D304" s="59"/>
    </row>
    <row r="305" spans="1:4">
      <c r="A305" s="58"/>
      <c r="B305" s="58"/>
      <c r="C305" s="59"/>
      <c r="D305" s="59"/>
    </row>
    <row r="306" spans="1:4">
      <c r="A306" s="58"/>
      <c r="B306" s="58"/>
      <c r="C306" s="59"/>
      <c r="D306" s="59"/>
    </row>
    <row r="307" spans="1:4">
      <c r="A307" s="58"/>
      <c r="B307" s="58"/>
      <c r="C307" s="59"/>
      <c r="D307" s="59"/>
    </row>
    <row r="308" spans="1:4">
      <c r="A308" s="58"/>
      <c r="B308" s="58"/>
      <c r="C308" s="59"/>
      <c r="D308" s="59"/>
    </row>
    <row r="309" spans="1:4">
      <c r="A309" s="58"/>
      <c r="B309" s="58"/>
      <c r="C309" s="59"/>
      <c r="D309" s="59"/>
    </row>
    <row r="310" spans="1:4">
      <c r="A310" s="58"/>
      <c r="B310" s="58"/>
      <c r="C310" s="59"/>
      <c r="D310" s="59"/>
    </row>
    <row r="311" spans="1:4">
      <c r="A311" s="58"/>
      <c r="B311" s="58"/>
      <c r="C311" s="59"/>
      <c r="D311" s="59"/>
    </row>
    <row r="312" spans="1:4">
      <c r="A312" s="58"/>
      <c r="B312" s="58"/>
      <c r="C312" s="59"/>
      <c r="D312" s="59"/>
    </row>
    <row r="313" spans="1:4">
      <c r="A313" s="58"/>
      <c r="B313" s="58"/>
      <c r="C313" s="59"/>
      <c r="D313" s="59"/>
    </row>
    <row r="314" spans="1:4">
      <c r="A314" s="58"/>
      <c r="B314" s="58"/>
      <c r="C314" s="59"/>
      <c r="D314" s="59"/>
    </row>
    <row r="315" spans="1:4">
      <c r="A315" s="58"/>
      <c r="B315" s="58"/>
      <c r="C315" s="59"/>
      <c r="D315" s="59"/>
    </row>
    <row r="316" spans="1:4">
      <c r="A316" s="58"/>
      <c r="B316" s="58"/>
      <c r="C316" s="59"/>
      <c r="D316" s="59"/>
    </row>
    <row r="317" spans="1:4">
      <c r="A317" s="58"/>
      <c r="B317" s="58"/>
      <c r="C317" s="59"/>
      <c r="D317" s="59"/>
    </row>
    <row r="318" spans="1:4">
      <c r="A318" s="58"/>
      <c r="B318" s="58"/>
      <c r="C318" s="59"/>
      <c r="D318" s="59"/>
    </row>
    <row r="319" spans="1:4">
      <c r="A319" s="58"/>
      <c r="B319" s="58"/>
      <c r="C319" s="59"/>
      <c r="D319" s="59"/>
    </row>
    <row r="320" spans="1:4">
      <c r="A320" s="58"/>
      <c r="B320" s="58"/>
      <c r="C320" s="59"/>
      <c r="D320" s="59"/>
    </row>
    <row r="321" spans="1:4">
      <c r="A321" s="58"/>
      <c r="B321" s="58"/>
      <c r="C321" s="59"/>
      <c r="D321" s="59"/>
    </row>
    <row r="322" spans="1:4">
      <c r="A322" s="58"/>
      <c r="B322" s="58"/>
      <c r="C322" s="59"/>
      <c r="D322" s="59"/>
    </row>
    <row r="323" spans="1:4">
      <c r="A323" s="58"/>
      <c r="B323" s="58"/>
      <c r="C323" s="59"/>
      <c r="D323" s="59"/>
    </row>
    <row r="324" spans="1:4">
      <c r="A324" s="58"/>
      <c r="B324" s="58"/>
      <c r="C324" s="59"/>
      <c r="D324" s="59"/>
    </row>
    <row r="325" spans="1:4">
      <c r="A325" s="58"/>
      <c r="B325" s="58"/>
      <c r="C325" s="59"/>
      <c r="D325" s="59"/>
    </row>
    <row r="326" spans="1:4">
      <c r="A326" s="58"/>
      <c r="B326" s="58"/>
      <c r="C326" s="59"/>
      <c r="D326" s="59"/>
    </row>
    <row r="327" spans="1:4">
      <c r="A327" s="58"/>
      <c r="B327" s="58"/>
      <c r="C327" s="59"/>
      <c r="D327" s="59"/>
    </row>
    <row r="328" spans="1:4">
      <c r="A328" s="58"/>
      <c r="B328" s="58"/>
      <c r="C328" s="59"/>
      <c r="D328" s="59"/>
    </row>
    <row r="329" spans="1:4">
      <c r="A329" s="58"/>
      <c r="B329" s="58"/>
      <c r="C329" s="59"/>
      <c r="D329" s="59"/>
    </row>
    <row r="330" spans="1:4">
      <c r="A330" s="58"/>
      <c r="B330" s="58"/>
      <c r="C330" s="59"/>
      <c r="D330" s="59"/>
    </row>
    <row r="331" spans="1:4">
      <c r="A331" s="58"/>
      <c r="B331" s="58"/>
      <c r="C331" s="59"/>
      <c r="D331" s="59"/>
    </row>
    <row r="332" spans="1:4">
      <c r="A332" s="58"/>
      <c r="B332" s="58"/>
      <c r="C332" s="59"/>
      <c r="D332" s="59"/>
    </row>
    <row r="333" spans="1:4">
      <c r="A333" s="58"/>
      <c r="B333" s="58"/>
      <c r="C333" s="59"/>
      <c r="D333" s="59"/>
    </row>
    <row r="334" spans="1:4">
      <c r="A334" s="58"/>
      <c r="B334" s="58"/>
      <c r="C334" s="59"/>
      <c r="D334" s="59"/>
    </row>
    <row r="335" spans="1:4">
      <c r="A335" s="58"/>
      <c r="B335" s="58"/>
      <c r="C335" s="59"/>
      <c r="D335" s="59"/>
    </row>
    <row r="336" spans="1:4">
      <c r="A336" s="58"/>
      <c r="B336" s="58"/>
      <c r="C336" s="59"/>
      <c r="D336" s="59"/>
    </row>
    <row r="337" spans="1:4">
      <c r="A337" s="58"/>
      <c r="B337" s="58"/>
      <c r="C337" s="59"/>
      <c r="D337" s="59"/>
    </row>
    <row r="338" spans="1:4">
      <c r="A338" s="58"/>
      <c r="B338" s="58"/>
      <c r="C338" s="59"/>
      <c r="D338" s="59"/>
    </row>
    <row r="339" spans="1:4">
      <c r="A339" s="58"/>
      <c r="B339" s="58"/>
      <c r="C339" s="59"/>
      <c r="D339" s="59"/>
    </row>
    <row r="340" spans="1:4">
      <c r="A340" s="58"/>
      <c r="B340" s="58"/>
      <c r="C340" s="59"/>
      <c r="D340" s="59"/>
    </row>
    <row r="341" spans="1:4">
      <c r="A341" s="58"/>
      <c r="B341" s="58"/>
      <c r="C341" s="59"/>
      <c r="D341" s="59"/>
    </row>
    <row r="342" spans="1:4">
      <c r="A342" s="58"/>
      <c r="B342" s="58"/>
      <c r="C342" s="59"/>
      <c r="D342" s="59"/>
    </row>
    <row r="343" spans="1:4">
      <c r="A343" s="58"/>
      <c r="B343" s="58"/>
      <c r="C343" s="59"/>
      <c r="D343" s="59"/>
    </row>
    <row r="344" spans="1:4">
      <c r="A344" s="58"/>
      <c r="B344" s="58"/>
      <c r="C344" s="59"/>
      <c r="D344" s="59"/>
    </row>
    <row r="345" spans="1:4">
      <c r="A345" s="58"/>
      <c r="B345" s="58"/>
      <c r="C345" s="59"/>
      <c r="D345" s="59"/>
    </row>
    <row r="346" spans="1:4">
      <c r="A346" s="58"/>
      <c r="B346" s="58"/>
      <c r="C346" s="59"/>
      <c r="D346" s="59"/>
    </row>
    <row r="347" spans="1:4">
      <c r="A347" s="58"/>
      <c r="B347" s="58"/>
      <c r="C347" s="59"/>
      <c r="D347" s="59"/>
    </row>
    <row r="348" spans="1:4">
      <c r="A348" s="58"/>
      <c r="B348" s="58"/>
      <c r="C348" s="59"/>
      <c r="D348" s="59"/>
    </row>
    <row r="349" spans="1:4">
      <c r="A349" s="58"/>
      <c r="B349" s="58"/>
      <c r="C349" s="59"/>
      <c r="D349" s="59"/>
    </row>
    <row r="350" spans="1:4">
      <c r="A350" s="58"/>
      <c r="B350" s="58"/>
      <c r="C350" s="59"/>
      <c r="D350" s="59"/>
    </row>
    <row r="351" spans="1:4">
      <c r="A351" s="58"/>
      <c r="B351" s="58"/>
      <c r="C351" s="59"/>
      <c r="D351" s="59"/>
    </row>
    <row r="352" spans="1:4">
      <c r="A352" s="58"/>
      <c r="B352" s="58"/>
      <c r="C352" s="59"/>
      <c r="D352" s="59"/>
    </row>
    <row r="353" spans="1:4">
      <c r="A353" s="58"/>
      <c r="B353" s="58"/>
      <c r="C353" s="59"/>
      <c r="D353" s="59"/>
    </row>
    <row r="354" spans="1:4">
      <c r="A354" s="58"/>
      <c r="B354" s="58"/>
      <c r="C354" s="59"/>
      <c r="D354" s="59"/>
    </row>
    <row r="355" spans="1:4">
      <c r="A355" s="58"/>
      <c r="B355" s="58"/>
      <c r="C355" s="59"/>
      <c r="D355" s="59"/>
    </row>
    <row r="356" spans="1:4">
      <c r="A356" s="58"/>
      <c r="B356" s="58"/>
      <c r="C356" s="59"/>
      <c r="D356" s="59"/>
    </row>
    <row r="357" spans="1:4">
      <c r="A357" s="58"/>
      <c r="B357" s="58"/>
      <c r="C357" s="59"/>
      <c r="D357" s="59"/>
    </row>
    <row r="358" spans="1:4">
      <c r="A358" s="58"/>
      <c r="B358" s="58"/>
      <c r="C358" s="59"/>
      <c r="D358" s="59"/>
    </row>
    <row r="359" spans="1:4">
      <c r="A359" s="58"/>
      <c r="B359" s="58"/>
      <c r="C359" s="59"/>
      <c r="D359" s="59"/>
    </row>
    <row r="360" spans="1:4">
      <c r="A360" s="58"/>
      <c r="B360" s="58"/>
      <c r="C360" s="59"/>
      <c r="D360" s="59"/>
    </row>
  </sheetData>
  <autoFilter ref="A4:AC240">
    <filterColumn colId="2">
      <filters>
        <filter val="MUDFA"/>
      </filters>
    </filterColumn>
  </autoFilter>
  <pageMargins left="0.70866141732283472" right="0.70866141732283472" top="0.74803149606299213" bottom="0.74803149606299213" header="0.31496062992125984" footer="0.31496062992125984"/>
  <pageSetup paperSize="8" scale="74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I53"/>
  <sheetViews>
    <sheetView zoomScale="70" zoomScaleNormal="70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I49" sqref="I49"/>
    </sheetView>
  </sheetViews>
  <sheetFormatPr defaultRowHeight="15"/>
  <cols>
    <col min="4" max="4" width="70.28515625" bestFit="1" customWidth="1"/>
    <col min="5" max="5" width="13.140625" bestFit="1" customWidth="1"/>
    <col min="6" max="6" width="14.28515625" customWidth="1"/>
    <col min="8" max="8" width="12.42578125" bestFit="1" customWidth="1"/>
  </cols>
  <sheetData>
    <row r="1" spans="1:8">
      <c r="A1" s="21" t="s">
        <v>448</v>
      </c>
    </row>
    <row r="4" spans="1:8">
      <c r="E4" t="s">
        <v>40</v>
      </c>
      <c r="F4" t="s">
        <v>2</v>
      </c>
    </row>
    <row r="5" spans="1:8" ht="39.75" thickBot="1">
      <c r="A5" s="303" t="s">
        <v>155</v>
      </c>
      <c r="B5" s="304" t="s">
        <v>437</v>
      </c>
      <c r="C5" s="304" t="s">
        <v>438</v>
      </c>
      <c r="D5" s="305" t="s">
        <v>36</v>
      </c>
      <c r="E5" s="325" t="s">
        <v>163</v>
      </c>
      <c r="F5" s="336" t="s">
        <v>440</v>
      </c>
      <c r="H5" s="336" t="s">
        <v>458</v>
      </c>
    </row>
    <row r="6" spans="1:8" ht="15.75" customHeight="1">
      <c r="A6" s="306">
        <v>17</v>
      </c>
      <c r="B6" s="306"/>
      <c r="C6" s="306"/>
      <c r="D6" s="307" t="s">
        <v>179</v>
      </c>
      <c r="E6" s="328">
        <v>162528</v>
      </c>
      <c r="F6" s="337">
        <v>162528</v>
      </c>
    </row>
    <row r="7" spans="1:8" ht="15.75" customHeight="1">
      <c r="A7" s="306">
        <v>17</v>
      </c>
      <c r="B7" s="306"/>
      <c r="C7" s="306"/>
      <c r="D7" s="307"/>
      <c r="E7" s="328">
        <v>850000</v>
      </c>
      <c r="F7" s="337">
        <v>0</v>
      </c>
    </row>
    <row r="8" spans="1:8" ht="15.75" customHeight="1">
      <c r="A8" s="308">
        <v>50</v>
      </c>
      <c r="B8" s="308"/>
      <c r="C8" s="308">
        <v>22</v>
      </c>
      <c r="D8" s="309" t="s">
        <v>304</v>
      </c>
      <c r="E8" s="326">
        <v>30550</v>
      </c>
      <c r="F8" s="337">
        <v>30550</v>
      </c>
    </row>
    <row r="9" spans="1:8" ht="15.75" customHeight="1">
      <c r="A9" s="308">
        <v>51</v>
      </c>
      <c r="B9" s="308">
        <v>2</v>
      </c>
      <c r="C9" s="308">
        <v>6</v>
      </c>
      <c r="D9" s="309" t="s">
        <v>260</v>
      </c>
      <c r="E9" s="326">
        <v>75489</v>
      </c>
      <c r="F9" s="337">
        <v>15000</v>
      </c>
    </row>
    <row r="10" spans="1:8" ht="15.75" customHeight="1">
      <c r="A10" s="310">
        <v>51</v>
      </c>
      <c r="B10" s="310"/>
      <c r="C10" s="310"/>
      <c r="D10" s="311" t="s">
        <v>257</v>
      </c>
      <c r="E10" s="327">
        <v>44140</v>
      </c>
      <c r="F10" s="337">
        <v>0</v>
      </c>
    </row>
    <row r="11" spans="1:8" ht="15.75" customHeight="1">
      <c r="A11" s="308">
        <v>52</v>
      </c>
      <c r="B11" s="308">
        <v>3</v>
      </c>
      <c r="C11" s="308">
        <v>7</v>
      </c>
      <c r="D11" s="309" t="s">
        <v>249</v>
      </c>
      <c r="E11" s="326">
        <v>88027</v>
      </c>
      <c r="F11" s="337">
        <v>0</v>
      </c>
    </row>
    <row r="12" spans="1:8" ht="15.75" customHeight="1">
      <c r="A12" s="310">
        <v>52</v>
      </c>
      <c r="B12" s="310"/>
      <c r="C12" s="310"/>
      <c r="D12" s="311" t="s">
        <v>257</v>
      </c>
      <c r="E12" s="327">
        <v>44141</v>
      </c>
      <c r="F12" s="337">
        <v>0</v>
      </c>
    </row>
    <row r="13" spans="1:8" ht="15.75" customHeight="1">
      <c r="A13" s="308">
        <v>53</v>
      </c>
      <c r="B13" s="308">
        <v>4</v>
      </c>
      <c r="C13" s="308">
        <v>3</v>
      </c>
      <c r="D13" s="309" t="s">
        <v>254</v>
      </c>
      <c r="E13" s="326">
        <v>39218</v>
      </c>
      <c r="F13" s="337">
        <v>25000</v>
      </c>
    </row>
    <row r="14" spans="1:8" ht="15.75" customHeight="1">
      <c r="A14" s="310">
        <v>53</v>
      </c>
      <c r="B14" s="310"/>
      <c r="C14" s="310"/>
      <c r="D14" s="311" t="s">
        <v>253</v>
      </c>
      <c r="E14" s="327">
        <v>110000</v>
      </c>
      <c r="F14" s="337">
        <v>0</v>
      </c>
    </row>
    <row r="15" spans="1:8" ht="15.75" customHeight="1">
      <c r="A15" s="312">
        <v>60</v>
      </c>
      <c r="B15" s="312"/>
      <c r="C15" s="312"/>
      <c r="D15" s="313" t="s">
        <v>229</v>
      </c>
      <c r="E15" s="328">
        <v>9595</v>
      </c>
      <c r="F15" s="337">
        <v>9595</v>
      </c>
    </row>
    <row r="16" spans="1:8" ht="15.75" customHeight="1">
      <c r="A16" s="312">
        <v>60</v>
      </c>
      <c r="B16" s="312"/>
      <c r="C16" s="312"/>
      <c r="D16" s="313" t="s">
        <v>229</v>
      </c>
      <c r="E16" s="329">
        <v>35066</v>
      </c>
      <c r="F16" s="337">
        <v>35066</v>
      </c>
    </row>
    <row r="17" spans="1:6" ht="15.75" customHeight="1">
      <c r="A17" s="314">
        <v>74</v>
      </c>
      <c r="B17" s="314"/>
      <c r="C17" s="314">
        <v>63</v>
      </c>
      <c r="D17" s="315" t="s">
        <v>313</v>
      </c>
      <c r="E17" s="330">
        <v>1434</v>
      </c>
      <c r="F17" s="337">
        <v>1434</v>
      </c>
    </row>
    <row r="18" spans="1:6" ht="15.75" customHeight="1">
      <c r="A18" s="306">
        <v>74</v>
      </c>
      <c r="B18" s="306"/>
      <c r="C18" s="306"/>
      <c r="D18" s="307" t="s">
        <v>312</v>
      </c>
      <c r="E18" s="331">
        <v>25000</v>
      </c>
      <c r="F18" s="337">
        <v>25000</v>
      </c>
    </row>
    <row r="19" spans="1:6" ht="15.75" customHeight="1">
      <c r="A19" s="316">
        <v>86</v>
      </c>
      <c r="B19" s="307">
        <v>10</v>
      </c>
      <c r="C19" s="306"/>
      <c r="D19" s="36" t="s">
        <v>183</v>
      </c>
      <c r="E19" s="331">
        <v>750000</v>
      </c>
      <c r="F19" s="337">
        <v>0</v>
      </c>
    </row>
    <row r="20" spans="1:6" ht="15.75" customHeight="1">
      <c r="A20" s="317">
        <v>87</v>
      </c>
      <c r="B20" s="315">
        <v>11</v>
      </c>
      <c r="C20" s="314" t="s">
        <v>302</v>
      </c>
      <c r="D20" s="315" t="s">
        <v>303</v>
      </c>
      <c r="E20" s="330">
        <v>344</v>
      </c>
      <c r="F20" s="337">
        <v>344</v>
      </c>
    </row>
    <row r="21" spans="1:6" ht="15.75" customHeight="1">
      <c r="A21" s="317">
        <v>151</v>
      </c>
      <c r="B21" s="315">
        <v>17</v>
      </c>
      <c r="C21" s="317">
        <v>133</v>
      </c>
      <c r="D21" s="318" t="s">
        <v>401</v>
      </c>
      <c r="E21" s="330">
        <v>1066</v>
      </c>
      <c r="F21" s="337">
        <v>1066</v>
      </c>
    </row>
    <row r="22" spans="1:6" ht="15.75" customHeight="1">
      <c r="A22" s="317">
        <v>157</v>
      </c>
      <c r="B22" s="315"/>
      <c r="C22" s="317">
        <v>50</v>
      </c>
      <c r="D22" s="318" t="s">
        <v>319</v>
      </c>
      <c r="E22" s="330">
        <v>3463</v>
      </c>
      <c r="F22" s="337">
        <v>3463</v>
      </c>
    </row>
    <row r="23" spans="1:6" ht="15.75" customHeight="1">
      <c r="A23" s="317">
        <v>207</v>
      </c>
      <c r="B23" s="315">
        <v>21</v>
      </c>
      <c r="C23" s="317">
        <v>30</v>
      </c>
      <c r="D23" s="318" t="s">
        <v>309</v>
      </c>
      <c r="E23" s="330">
        <v>1083</v>
      </c>
      <c r="F23" s="337">
        <v>1083</v>
      </c>
    </row>
    <row r="24" spans="1:6" ht="15.75" customHeight="1">
      <c r="A24" s="316">
        <v>267</v>
      </c>
      <c r="B24" s="307"/>
      <c r="C24" s="316"/>
      <c r="D24" s="319" t="s">
        <v>251</v>
      </c>
      <c r="E24" s="331">
        <v>116553</v>
      </c>
      <c r="F24" s="337">
        <v>116553</v>
      </c>
    </row>
    <row r="25" spans="1:6" ht="15.75" customHeight="1">
      <c r="A25" s="320">
        <v>268</v>
      </c>
      <c r="B25" s="321"/>
      <c r="C25" s="320">
        <v>133</v>
      </c>
      <c r="D25" s="322" t="s">
        <v>209</v>
      </c>
      <c r="E25" s="332">
        <v>70163</v>
      </c>
      <c r="F25" s="337">
        <v>14617</v>
      </c>
    </row>
    <row r="26" spans="1:6" ht="15.75" customHeight="1">
      <c r="A26" s="316">
        <v>270</v>
      </c>
      <c r="B26" s="307"/>
      <c r="C26" s="316"/>
      <c r="D26" s="323" t="s">
        <v>346</v>
      </c>
      <c r="E26" s="333">
        <v>5625</v>
      </c>
      <c r="F26" s="337">
        <v>5625</v>
      </c>
    </row>
    <row r="27" spans="1:6" ht="15.75" customHeight="1">
      <c r="A27" s="317">
        <v>294</v>
      </c>
      <c r="B27" s="315"/>
      <c r="C27" s="317">
        <v>38</v>
      </c>
      <c r="D27" s="318" t="s">
        <v>343</v>
      </c>
      <c r="E27" s="330">
        <v>9880</v>
      </c>
      <c r="F27" s="337">
        <v>9880</v>
      </c>
    </row>
    <row r="28" spans="1:6" ht="15.75" customHeight="1">
      <c r="A28" s="317">
        <v>295</v>
      </c>
      <c r="B28" s="315"/>
      <c r="C28" s="317">
        <v>30</v>
      </c>
      <c r="D28" s="318" t="s">
        <v>282</v>
      </c>
      <c r="E28" s="330">
        <v>15347</v>
      </c>
      <c r="F28" s="337">
        <v>15347</v>
      </c>
    </row>
    <row r="29" spans="1:6" ht="15.75" customHeight="1">
      <c r="A29" s="316">
        <v>310</v>
      </c>
      <c r="B29" s="307">
        <v>38</v>
      </c>
      <c r="C29" s="316"/>
      <c r="D29" s="324" t="s">
        <v>244</v>
      </c>
      <c r="E29" s="333">
        <v>23195</v>
      </c>
      <c r="F29" s="337">
        <v>23195</v>
      </c>
    </row>
    <row r="30" spans="1:6" ht="15.75" customHeight="1">
      <c r="A30" s="316"/>
      <c r="B30" s="307"/>
      <c r="C30" s="316"/>
      <c r="D30" s="324"/>
      <c r="E30" s="333">
        <v>75000</v>
      </c>
      <c r="F30" s="337">
        <v>25000</v>
      </c>
    </row>
    <row r="31" spans="1:6" ht="15.75" customHeight="1">
      <c r="A31" s="316">
        <v>342</v>
      </c>
      <c r="B31" s="307">
        <v>40</v>
      </c>
      <c r="C31" s="316"/>
      <c r="D31" s="324" t="s">
        <v>221</v>
      </c>
      <c r="E31" s="331">
        <v>185000</v>
      </c>
      <c r="F31" s="337">
        <v>0</v>
      </c>
    </row>
    <row r="32" spans="1:6" ht="15.75" customHeight="1">
      <c r="A32" s="317">
        <v>361</v>
      </c>
      <c r="B32" s="315"/>
      <c r="C32" s="317">
        <v>55</v>
      </c>
      <c r="D32" s="318" t="s">
        <v>340</v>
      </c>
      <c r="E32" s="330">
        <v>7473</v>
      </c>
      <c r="F32" s="337">
        <v>7473</v>
      </c>
    </row>
    <row r="33" spans="1:9" ht="15.75" customHeight="1">
      <c r="A33" s="317">
        <v>364</v>
      </c>
      <c r="B33" s="315"/>
      <c r="C33" s="317">
        <v>70</v>
      </c>
      <c r="D33" s="318" t="s">
        <v>336</v>
      </c>
      <c r="E33" s="330">
        <v>1498</v>
      </c>
      <c r="F33" s="337">
        <v>1498</v>
      </c>
    </row>
    <row r="34" spans="1:9" ht="15.75" customHeight="1">
      <c r="A34" s="320">
        <v>369</v>
      </c>
      <c r="B34" s="321"/>
      <c r="C34" s="320">
        <v>126</v>
      </c>
      <c r="D34" s="322" t="s">
        <v>232</v>
      </c>
      <c r="E34" s="332">
        <v>20325</v>
      </c>
      <c r="F34" s="337">
        <v>0</v>
      </c>
    </row>
    <row r="35" spans="1:9" ht="15.75" customHeight="1">
      <c r="A35" s="317">
        <v>371</v>
      </c>
      <c r="B35" s="315">
        <v>43</v>
      </c>
      <c r="C35" s="317">
        <v>75</v>
      </c>
      <c r="D35" s="318" t="s">
        <v>396</v>
      </c>
      <c r="E35" s="330">
        <v>856</v>
      </c>
      <c r="F35" s="337">
        <v>856</v>
      </c>
    </row>
    <row r="36" spans="1:9" ht="15.75" customHeight="1">
      <c r="A36" s="316">
        <v>372</v>
      </c>
      <c r="B36" s="307">
        <v>44</v>
      </c>
      <c r="C36" s="316"/>
      <c r="D36" s="319" t="s">
        <v>220</v>
      </c>
      <c r="E36" s="331">
        <v>25000</v>
      </c>
      <c r="F36" s="337">
        <v>25000</v>
      </c>
    </row>
    <row r="37" spans="1:9" ht="15.75" customHeight="1">
      <c r="A37" s="317">
        <v>373</v>
      </c>
      <c r="B37" s="315">
        <v>45</v>
      </c>
      <c r="C37" s="317">
        <v>74</v>
      </c>
      <c r="D37" s="318" t="s">
        <v>388</v>
      </c>
      <c r="E37" s="334">
        <v>3269</v>
      </c>
      <c r="F37" s="337">
        <v>3269</v>
      </c>
    </row>
    <row r="38" spans="1:9" ht="15.75" customHeight="1"/>
    <row r="39" spans="1:9" ht="15.75" customHeight="1">
      <c r="D39" s="21" t="s">
        <v>439</v>
      </c>
      <c r="E39" s="335">
        <f>SUM(E6:E37)</f>
        <v>2830328</v>
      </c>
      <c r="F39" s="338">
        <f>SUM(F6:F37)</f>
        <v>558442</v>
      </c>
      <c r="H39" s="335">
        <v>2819410</v>
      </c>
      <c r="I39" t="s">
        <v>459</v>
      </c>
    </row>
    <row r="40" spans="1:9" ht="15.75" customHeight="1">
      <c r="D40" s="21"/>
      <c r="E40" s="335"/>
      <c r="F40" s="338"/>
    </row>
    <row r="41" spans="1:9" ht="15.75" customHeight="1">
      <c r="D41" s="22" t="s">
        <v>443</v>
      </c>
    </row>
    <row r="42" spans="1:9" ht="15.75" customHeight="1">
      <c r="D42" t="s">
        <v>441</v>
      </c>
      <c r="E42" s="337">
        <v>552000</v>
      </c>
      <c r="F42" s="337">
        <v>252000</v>
      </c>
      <c r="H42" s="337">
        <v>552000</v>
      </c>
    </row>
    <row r="43" spans="1:9" ht="15.75" customHeight="1">
      <c r="D43" t="s">
        <v>442</v>
      </c>
      <c r="E43" s="337">
        <v>616043</v>
      </c>
      <c r="F43" s="337">
        <v>123209</v>
      </c>
      <c r="H43" s="337">
        <v>616043</v>
      </c>
    </row>
    <row r="44" spans="1:9" ht="15.75" customHeight="1">
      <c r="D44" t="s">
        <v>444</v>
      </c>
      <c r="E44" s="337">
        <v>45000</v>
      </c>
      <c r="F44" s="337">
        <v>45000</v>
      </c>
      <c r="H44" s="337">
        <v>45000</v>
      </c>
    </row>
    <row r="45" spans="1:9" ht="15.75" customHeight="1">
      <c r="D45" t="s">
        <v>445</v>
      </c>
      <c r="E45" s="337">
        <v>150000</v>
      </c>
      <c r="F45" s="337">
        <v>0</v>
      </c>
      <c r="H45" s="337">
        <v>150000</v>
      </c>
    </row>
    <row r="46" spans="1:9" ht="15.75" customHeight="1">
      <c r="D46" s="21" t="s">
        <v>446</v>
      </c>
      <c r="E46" s="338">
        <f>SUM(E42:E45)</f>
        <v>1363043</v>
      </c>
      <c r="F46" s="338">
        <f>SUM(F42:F45)</f>
        <v>420209</v>
      </c>
      <c r="H46" s="338">
        <f>SUM(H42:H45)</f>
        <v>1363043</v>
      </c>
    </row>
    <row r="47" spans="1:9" ht="15.75" customHeight="1">
      <c r="E47" s="337"/>
      <c r="F47" s="337"/>
      <c r="H47" s="337"/>
    </row>
    <row r="48" spans="1:9" ht="15.75" customHeight="1">
      <c r="D48" t="s">
        <v>447</v>
      </c>
      <c r="E48" s="338">
        <f>+E46+E39</f>
        <v>4193371</v>
      </c>
      <c r="F48" s="338">
        <f>+F46+F39</f>
        <v>978651</v>
      </c>
      <c r="H48" s="338">
        <f>+H46+H39</f>
        <v>4182453</v>
      </c>
    </row>
    <row r="49" spans="5:8" ht="15.75" customHeight="1">
      <c r="E49" s="337"/>
      <c r="F49" s="337"/>
      <c r="H49" s="337"/>
    </row>
    <row r="50" spans="5:8" ht="15.75" customHeight="1">
      <c r="E50" s="337"/>
      <c r="F50" s="337"/>
    </row>
    <row r="51" spans="5:8" ht="15.75" customHeight="1">
      <c r="E51" s="337"/>
      <c r="F51" s="337"/>
    </row>
    <row r="52" spans="5:8" ht="15.75" customHeight="1">
      <c r="E52" s="337"/>
      <c r="F52" s="337"/>
    </row>
    <row r="53" spans="5:8" ht="15.75" customHeight="1">
      <c r="E53" s="337"/>
      <c r="F53" s="337"/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23"/>
  <sheetViews>
    <sheetView zoomScale="70" zoomScaleNormal="70" workbookViewId="0">
      <selection activeCell="G27" sqref="G27"/>
    </sheetView>
  </sheetViews>
  <sheetFormatPr defaultRowHeight="15"/>
  <cols>
    <col min="2" max="2" width="70.5703125" bestFit="1" customWidth="1"/>
    <col min="5" max="5" width="23.85546875" bestFit="1" customWidth="1"/>
    <col min="6" max="6" width="12.42578125" bestFit="1" customWidth="1"/>
    <col min="7" max="7" width="12" customWidth="1"/>
    <col min="8" max="8" width="22.7109375" bestFit="1" customWidth="1"/>
    <col min="9" max="9" width="12.42578125" bestFit="1" customWidth="1"/>
  </cols>
  <sheetData>
    <row r="1" spans="1:12">
      <c r="A1" t="s">
        <v>451</v>
      </c>
    </row>
    <row r="2" spans="1:12">
      <c r="G2" t="s">
        <v>452</v>
      </c>
    </row>
    <row r="4" spans="1:12">
      <c r="A4" s="20" t="s">
        <v>35</v>
      </c>
      <c r="B4" s="341" t="s">
        <v>36</v>
      </c>
      <c r="C4" s="341" t="s">
        <v>37</v>
      </c>
      <c r="D4" s="341" t="s">
        <v>38</v>
      </c>
      <c r="E4" s="341" t="s">
        <v>39</v>
      </c>
      <c r="F4" s="341" t="s">
        <v>40</v>
      </c>
      <c r="G4" s="341" t="s">
        <v>2</v>
      </c>
      <c r="H4" s="22" t="s">
        <v>42</v>
      </c>
      <c r="I4" s="23" t="s">
        <v>43</v>
      </c>
      <c r="J4" s="22" t="s">
        <v>44</v>
      </c>
      <c r="K4" s="22"/>
    </row>
    <row r="5" spans="1:12">
      <c r="A5" s="20" t="s">
        <v>45</v>
      </c>
      <c r="B5" s="342"/>
      <c r="C5" s="342"/>
      <c r="D5" s="342"/>
      <c r="E5" s="342"/>
      <c r="F5" s="342"/>
      <c r="G5" s="342"/>
      <c r="H5" s="21" t="s">
        <v>3</v>
      </c>
      <c r="I5" s="19"/>
      <c r="J5" s="25"/>
    </row>
    <row r="6" spans="1:12">
      <c r="A6" s="32" t="s">
        <v>52</v>
      </c>
      <c r="B6" s="33" t="s">
        <v>61</v>
      </c>
      <c r="C6" s="34" t="s">
        <v>62</v>
      </c>
      <c r="D6" s="35" t="s">
        <v>63</v>
      </c>
      <c r="E6" s="36" t="s">
        <v>64</v>
      </c>
      <c r="F6" s="37">
        <v>-52821</v>
      </c>
      <c r="G6" s="37">
        <v>52821</v>
      </c>
      <c r="H6" s="25" t="s">
        <v>65</v>
      </c>
      <c r="I6" s="19"/>
      <c r="J6" s="25"/>
    </row>
    <row r="7" spans="1:12">
      <c r="A7" s="32" t="s">
        <v>52</v>
      </c>
      <c r="B7" s="33" t="s">
        <v>66</v>
      </c>
      <c r="C7" s="34" t="s">
        <v>67</v>
      </c>
      <c r="D7" s="35" t="s">
        <v>63</v>
      </c>
      <c r="E7" s="36" t="s">
        <v>64</v>
      </c>
      <c r="F7" s="37">
        <v>-80000</v>
      </c>
      <c r="G7" s="37">
        <v>80000</v>
      </c>
      <c r="H7" s="25" t="s">
        <v>68</v>
      </c>
      <c r="I7" s="19"/>
      <c r="J7" s="25"/>
    </row>
    <row r="8" spans="1:12">
      <c r="A8" s="32" t="s">
        <v>52</v>
      </c>
      <c r="B8" s="33" t="s">
        <v>69</v>
      </c>
      <c r="C8" s="34" t="s">
        <v>70</v>
      </c>
      <c r="D8" s="35" t="s">
        <v>63</v>
      </c>
      <c r="E8" s="36" t="s">
        <v>64</v>
      </c>
      <c r="F8" s="37">
        <v>-58726</v>
      </c>
      <c r="G8" s="37">
        <v>58726</v>
      </c>
      <c r="H8" s="25" t="s">
        <v>71</v>
      </c>
      <c r="I8" s="19"/>
      <c r="J8" s="25"/>
    </row>
    <row r="9" spans="1:12">
      <c r="A9" s="32" t="s">
        <v>72</v>
      </c>
      <c r="B9" s="33" t="s">
        <v>76</v>
      </c>
      <c r="C9" s="34" t="s">
        <v>77</v>
      </c>
      <c r="D9" s="35" t="s">
        <v>63</v>
      </c>
      <c r="E9" s="36" t="s">
        <v>64</v>
      </c>
      <c r="F9" s="37">
        <v>-50000</v>
      </c>
      <c r="G9" s="37">
        <v>50000</v>
      </c>
      <c r="H9" s="25" t="s">
        <v>78</v>
      </c>
      <c r="I9" s="19"/>
      <c r="J9" s="25"/>
    </row>
    <row r="10" spans="1:12">
      <c r="A10" s="32" t="s">
        <v>79</v>
      </c>
      <c r="B10" s="33" t="s">
        <v>80</v>
      </c>
      <c r="C10" s="34" t="s">
        <v>81</v>
      </c>
      <c r="D10" s="35" t="s">
        <v>63</v>
      </c>
      <c r="E10" s="36" t="s">
        <v>64</v>
      </c>
      <c r="F10" s="37">
        <v>-4673</v>
      </c>
      <c r="G10" s="37">
        <v>4673</v>
      </c>
      <c r="H10" s="25" t="s">
        <v>82</v>
      </c>
      <c r="I10" s="19"/>
      <c r="J10" s="25"/>
    </row>
    <row r="11" spans="1:12">
      <c r="A11" s="32" t="s">
        <v>79</v>
      </c>
      <c r="B11" s="33" t="s">
        <v>61</v>
      </c>
      <c r="C11" s="34" t="s">
        <v>102</v>
      </c>
      <c r="D11" s="35" t="s">
        <v>63</v>
      </c>
      <c r="E11" s="36" t="s">
        <v>64</v>
      </c>
      <c r="F11" s="37">
        <v>-31502</v>
      </c>
      <c r="G11" s="37">
        <v>31502</v>
      </c>
      <c r="H11" s="25" t="s">
        <v>65</v>
      </c>
      <c r="I11" s="19"/>
      <c r="J11" s="25"/>
    </row>
    <row r="12" spans="1:12">
      <c r="A12" s="32" t="s">
        <v>112</v>
      </c>
      <c r="B12" s="33" t="s">
        <v>113</v>
      </c>
      <c r="C12" s="34" t="s">
        <v>114</v>
      </c>
      <c r="D12" s="35" t="s">
        <v>115</v>
      </c>
      <c r="E12" s="36" t="s">
        <v>116</v>
      </c>
      <c r="F12" s="339">
        <v>-575000</v>
      </c>
      <c r="G12" s="339"/>
      <c r="H12" s="340" t="s">
        <v>71</v>
      </c>
      <c r="I12" s="19" t="s">
        <v>117</v>
      </c>
      <c r="J12" s="25">
        <v>639200</v>
      </c>
      <c r="K12" t="s">
        <v>118</v>
      </c>
      <c r="L12" t="s">
        <v>119</v>
      </c>
    </row>
    <row r="13" spans="1:12">
      <c r="A13" s="32" t="s">
        <v>124</v>
      </c>
      <c r="B13" s="33" t="s">
        <v>125</v>
      </c>
      <c r="C13" s="34" t="s">
        <v>126</v>
      </c>
      <c r="D13" s="35" t="s">
        <v>85</v>
      </c>
      <c r="E13" s="36" t="s">
        <v>86</v>
      </c>
      <c r="F13" s="339">
        <v>-2539000</v>
      </c>
      <c r="G13" s="339"/>
      <c r="H13" s="340" t="s">
        <v>71</v>
      </c>
      <c r="I13" s="19" t="s">
        <v>127</v>
      </c>
      <c r="J13" s="25">
        <v>2539000</v>
      </c>
      <c r="K13" t="s">
        <v>128</v>
      </c>
    </row>
    <row r="14" spans="1:12">
      <c r="A14" s="32" t="s">
        <v>124</v>
      </c>
      <c r="B14" s="33" t="s">
        <v>129</v>
      </c>
      <c r="C14" s="34" t="s">
        <v>130</v>
      </c>
      <c r="D14" s="35" t="s">
        <v>63</v>
      </c>
      <c r="E14" s="36" t="s">
        <v>64</v>
      </c>
      <c r="F14" s="37">
        <v>-45845</v>
      </c>
      <c r="G14" s="37">
        <v>45845</v>
      </c>
      <c r="H14" s="25" t="s">
        <v>65</v>
      </c>
      <c r="I14" s="19" t="s">
        <v>131</v>
      </c>
      <c r="J14" s="25">
        <v>45845</v>
      </c>
      <c r="K14" t="s">
        <v>132</v>
      </c>
    </row>
    <row r="15" spans="1:12">
      <c r="A15" s="32" t="s">
        <v>133</v>
      </c>
      <c r="B15" s="33" t="s">
        <v>134</v>
      </c>
      <c r="C15" s="34" t="s">
        <v>135</v>
      </c>
      <c r="D15" s="35" t="s">
        <v>136</v>
      </c>
      <c r="E15" s="36" t="s">
        <v>137</v>
      </c>
      <c r="F15" s="37">
        <v>3278</v>
      </c>
      <c r="G15" s="37"/>
      <c r="H15" s="25" t="s">
        <v>138</v>
      </c>
      <c r="I15" s="19"/>
      <c r="J15" s="25"/>
    </row>
    <row r="16" spans="1:12">
      <c r="A16" s="32" t="s">
        <v>133</v>
      </c>
      <c r="B16" s="33" t="s">
        <v>134</v>
      </c>
      <c r="C16" s="34" t="s">
        <v>135</v>
      </c>
      <c r="D16" s="35" t="s">
        <v>63</v>
      </c>
      <c r="E16" s="36" t="s">
        <v>64</v>
      </c>
      <c r="F16" s="37">
        <v>-3278</v>
      </c>
      <c r="G16" s="37"/>
      <c r="H16" s="25" t="s">
        <v>138</v>
      </c>
      <c r="I16" s="19"/>
      <c r="J16" s="25"/>
    </row>
    <row r="17" spans="1:11">
      <c r="A17" s="32" t="s">
        <v>139</v>
      </c>
      <c r="B17" s="33" t="s">
        <v>140</v>
      </c>
      <c r="C17" s="34" t="s">
        <v>141</v>
      </c>
      <c r="D17" s="35" t="s">
        <v>63</v>
      </c>
      <c r="E17" s="36" t="s">
        <v>64</v>
      </c>
      <c r="F17" s="37">
        <v>-25244</v>
      </c>
      <c r="G17" s="37">
        <v>25244</v>
      </c>
      <c r="H17" s="25" t="s">
        <v>65</v>
      </c>
      <c r="I17" s="19" t="s">
        <v>131</v>
      </c>
      <c r="J17" s="25">
        <v>25244</v>
      </c>
      <c r="K17" t="s">
        <v>132</v>
      </c>
    </row>
    <row r="18" spans="1:11">
      <c r="A18" s="32" t="s">
        <v>148</v>
      </c>
      <c r="B18" s="33" t="s">
        <v>149</v>
      </c>
      <c r="C18" s="34" t="s">
        <v>150</v>
      </c>
      <c r="D18" s="35" t="s">
        <v>101</v>
      </c>
      <c r="E18" s="36" t="s">
        <v>64</v>
      </c>
      <c r="F18" s="339">
        <v>-80000</v>
      </c>
      <c r="G18" s="339"/>
      <c r="H18" s="340" t="s">
        <v>71</v>
      </c>
      <c r="I18" s="19" t="s">
        <v>151</v>
      </c>
      <c r="J18" s="25">
        <v>80000</v>
      </c>
      <c r="K18" t="s">
        <v>123</v>
      </c>
    </row>
    <row r="19" spans="1:11">
      <c r="A19" s="46"/>
      <c r="B19" s="47"/>
      <c r="C19" s="48"/>
      <c r="D19" s="49"/>
      <c r="E19" s="50"/>
      <c r="F19" s="51"/>
      <c r="G19" s="51"/>
      <c r="I19" s="19"/>
    </row>
    <row r="20" spans="1:11">
      <c r="F20" s="24">
        <f>SUM(F6:F19)</f>
        <v>-3542811</v>
      </c>
      <c r="G20" s="24">
        <f>SUM(G6:G19)</f>
        <v>348811</v>
      </c>
      <c r="I20" s="19"/>
    </row>
    <row r="22" spans="1:11">
      <c r="F22" s="25">
        <f>-F12-F13-F18</f>
        <v>3194000</v>
      </c>
      <c r="H22" t="s">
        <v>449</v>
      </c>
    </row>
    <row r="23" spans="1:11">
      <c r="F23" s="44">
        <f>+F22+F20</f>
        <v>-348811</v>
      </c>
      <c r="G23" s="44">
        <f>+G20</f>
        <v>348811</v>
      </c>
      <c r="H23" s="21" t="s">
        <v>450</v>
      </c>
    </row>
  </sheetData>
  <mergeCells count="6">
    <mergeCell ref="G4:G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Change backup</vt:lpstr>
      <vt:lpstr>BSC delivered AFC</vt:lpstr>
      <vt:lpstr>BSC COWD (4)</vt:lpstr>
      <vt:lpstr>Non BSC Other (5)</vt:lpstr>
      <vt:lpstr>'BSC COWD (4)'!Print_Area</vt:lpstr>
      <vt:lpstr>'BSC delivered AFC'!Print_Area</vt:lpstr>
      <vt:lpstr>'Change backup'!Print_Area</vt:lpstr>
      <vt:lpstr>'Non BSC Other (5)'!Print_Area</vt:lpstr>
      <vt:lpstr>Summary!Print_Area</vt:lpstr>
    </vt:vector>
  </TitlesOfParts>
  <Company>tie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Roberts</dc:creator>
  <cp:lastModifiedBy>Gregor Roberts</cp:lastModifiedBy>
  <cp:lastPrinted>2010-04-13T17:42:54Z</cp:lastPrinted>
  <dcterms:created xsi:type="dcterms:W3CDTF">2010-03-17T10:34:31Z</dcterms:created>
  <dcterms:modified xsi:type="dcterms:W3CDTF">2010-04-13T17:47:49Z</dcterms:modified>
</cp:coreProperties>
</file>